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pse0-my.sharepoint.com/personal/rebecca_walker_pse_com/Documents/Desktop/"/>
    </mc:Choice>
  </mc:AlternateContent>
  <xr:revisionPtr revIDLastSave="0" documentId="8_{EE89C936-FB76-403C-B4F0-D0C040EA90DC}" xr6:coauthVersionLast="47" xr6:coauthVersionMax="47" xr10:uidLastSave="{00000000-0000-0000-0000-000000000000}"/>
  <bookViews>
    <workbookView xWindow="-110" yWindow="-110" windowWidth="19420" windowHeight="10300" tabRatio="500" activeTab="1" xr2:uid="{00000000-000D-0000-FFFF-FFFF00000000}"/>
  </bookViews>
  <sheets>
    <sheet name="Instructions" sheetId="1" r:id="rId1"/>
    <sheet name="Section 1 - Eligibility" sheetId="2" r:id="rId2"/>
    <sheet name="Section A - Project Overview" sheetId="3" r:id="rId3"/>
    <sheet name="Section B - GHG Reduction" sheetId="4" r:id="rId4"/>
    <sheet name="Section C - Equity &amp; Customer" sheetId="5" r:id="rId5"/>
    <sheet name="Section D1 - Demand-Side" sheetId="6" r:id="rId6"/>
    <sheet name="Section D2 - Supply-Side" sheetId="7" r:id="rId7"/>
    <sheet name="Section D3 - CCUS" sheetId="8" r:id="rId8"/>
    <sheet name="LCA - Common" sheetId="9" r:id="rId9"/>
    <sheet name="LCA-D1" sheetId="10" r:id="rId10"/>
    <sheet name="LCA-D2" sheetId="11" r:id="rId11"/>
    <sheet name="LCA-D3" sheetId="12" r:id="rId12"/>
    <sheet name="Cost Model" sheetId="13" r:id="rId13"/>
    <sheet name="Supporting Documents" sheetId="14" r:id="rId14"/>
    <sheet name="Lists" sheetId="15" state="hidden" r:id="rId15"/>
  </sheets>
  <calcPr calcId="191029" iterate="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0" l="1"/>
  <c r="D22" i="10" s="1"/>
  <c r="C14" i="10"/>
  <c r="D14" i="10" s="1"/>
  <c r="B54" i="13"/>
  <c r="B51" i="13"/>
  <c r="B43" i="13"/>
  <c r="V35" i="13"/>
  <c r="U35" i="13"/>
  <c r="T35" i="13"/>
  <c r="S35" i="13"/>
  <c r="R35" i="13"/>
  <c r="Q35" i="13"/>
  <c r="P35" i="13"/>
  <c r="B52" i="13" s="1"/>
  <c r="O35" i="13"/>
  <c r="N35" i="13"/>
  <c r="M35" i="13"/>
  <c r="L35" i="13"/>
  <c r="K35" i="13"/>
  <c r="J35" i="13"/>
  <c r="I35" i="13"/>
  <c r="H35" i="13"/>
  <c r="G35" i="13"/>
  <c r="F35" i="13"/>
  <c r="E35" i="13"/>
  <c r="D35" i="13"/>
  <c r="C35" i="13"/>
  <c r="V22" i="13"/>
  <c r="U22" i="13"/>
  <c r="T22" i="13"/>
  <c r="S22" i="13"/>
  <c r="R22" i="13"/>
  <c r="Q22" i="13"/>
  <c r="P22" i="13"/>
  <c r="O22" i="13"/>
  <c r="N22" i="13"/>
  <c r="M22" i="13"/>
  <c r="L22" i="13"/>
  <c r="K22" i="13"/>
  <c r="J22" i="13"/>
  <c r="I22" i="13"/>
  <c r="H22" i="13"/>
  <c r="G22" i="13"/>
  <c r="F22" i="13"/>
  <c r="E22" i="13"/>
  <c r="D22" i="13"/>
  <c r="C22" i="13"/>
  <c r="C42" i="12"/>
  <c r="C36" i="12"/>
  <c r="C28" i="12"/>
  <c r="C16" i="12"/>
  <c r="C39" i="11"/>
  <c r="C18" i="11"/>
  <c r="C22" i="11" s="1"/>
  <c r="C10" i="11"/>
  <c r="C26" i="10"/>
  <c r="C30" i="10" s="1"/>
  <c r="D21" i="10"/>
  <c r="D20" i="10"/>
  <c r="D19" i="10"/>
  <c r="D13" i="10"/>
  <c r="D12" i="10"/>
  <c r="D11" i="10"/>
  <c r="C84" i="9"/>
  <c r="C83" i="9"/>
  <c r="C27" i="10" l="1"/>
  <c r="C31" i="10" s="1"/>
  <c r="B53" i="13"/>
  <c r="B55" i="13" s="1"/>
  <c r="C23" i="11"/>
  <c r="C81" i="9" s="1"/>
  <c r="C79" i="9"/>
  <c r="C19" i="12"/>
  <c r="C19" i="11"/>
  <c r="C43" i="11" s="1"/>
  <c r="C44" i="11" s="1"/>
  <c r="C50" i="12" l="1"/>
  <c r="C48" i="12"/>
  <c r="C63" i="12"/>
  <c r="C20" i="12"/>
  <c r="C55" i="12" s="1"/>
  <c r="C58" i="12" l="1"/>
  <c r="C82" i="9" s="1"/>
  <c r="C80" i="9"/>
</calcChain>
</file>

<file path=xl/sharedStrings.xml><?xml version="1.0" encoding="utf-8"?>
<sst xmlns="http://schemas.openxmlformats.org/spreadsheetml/2006/main" count="2074" uniqueCount="1400">
  <si>
    <t>PSE 2026 Gas Decarbonization RFP — Exhibit B</t>
  </si>
  <si>
    <t>Proposal Form — Instructions for Respondents</t>
  </si>
  <si>
    <t>Form Version: GasDecarb2026 v6.0</t>
  </si>
  <si>
    <t>Quick Start Guide</t>
  </si>
  <si>
    <t>This form has 7 sections. Here is how to work through it:</t>
  </si>
  <si>
    <t>•</t>
  </si>
  <si>
    <t>Section 1 (Eligibility): Answer every declaration. A “No” to a statutory item (Section EQ1) means your project is ineligible — stop and reassess before continuing.</t>
  </si>
  <si>
    <t>Sections A–C (Scored): Each section maps to one Exhibit A Principle. Answer every field to receive full credit for that criterion.</t>
  </si>
  <si>
    <t>Section D1, D2, or D3 (Technical, scored by domain): Complete the section that matches your project type. Demand-side = D1, Supply-side = D2, CCUS = D3. Hybrid proposals complete all applicable sections.</t>
  </si>
  <si>
    <t>Complete the Lifecycle Assessment (LCA — Common Methodology + project-type tab(s) LCA-D1/D2/D3) and Cost Model worksheets. These substantiate your GHG and cost claims.</t>
  </si>
  <si>
    <t>For each question: the Field ID column identifies the field, the Question column tells you what to provide, and the Field Type / Guidance columns tell you how to answer.</t>
  </si>
  <si>
    <t>If a field does not apply to your project, enter “N/A.” Every field must have a response — blank fields may result in your proposal not meeting minimum requirements.</t>
  </si>
  <si>
    <t>Instructions for Respondents</t>
  </si>
  <si>
    <t>1</t>
  </si>
  <si>
    <t>To be eligible to participate in this RFP, the respondent must fully complete this Exhibit B response document including the Cost Model and applicable LCA worksheets. These worksheets contain structured quantitative substantiation for all GHG and cost claims.</t>
  </si>
  <si>
    <t>2</t>
  </si>
  <si>
    <t>Complete a separate Exhibit B for each proposal submitted. Alternative offers must be submitted separately.</t>
  </si>
  <si>
    <t>3</t>
  </si>
  <si>
    <t>Respondents may not modify the structure of the Exhibit B forms. PSE will reject modified forms.</t>
  </si>
  <si>
    <t>4</t>
  </si>
  <si>
    <t>All major quantitative claims in Sections A, B, and C must be supported by the LCA and/or Cost Model worksheets. Respondents cannot simply state a number — the structured worksheets require you to show your work.</t>
  </si>
  <si>
    <t>5</t>
  </si>
  <si>
    <t>Demand-side proposals complete Section D1; supply-side proposals complete Section D2; CCUS proposals complete Section D3; hybrid proposals complete all applicable sections.</t>
  </si>
  <si>
    <t>6</t>
  </si>
  <si>
    <t>The evaluation team may submit data requests to bidders to clarify proposal details or request further information about a proposal.</t>
  </si>
  <si>
    <t>7</t>
  </si>
  <si>
    <t>For any potentially disqualifying discrepancy or failure to meet minimum requirements, the bidder will be given three business days (the “cure period”) to correct the matter prior to disqualification.</t>
  </si>
  <si>
    <t>8</t>
  </si>
  <si>
    <t>Have questions about the form? Contact PSEGasDecarbRFP2026@pse.com.</t>
  </si>
  <si>
    <t>Response Type Guide</t>
  </si>
  <si>
    <t>Response Type</t>
  </si>
  <si>
    <t>What to do</t>
  </si>
  <si>
    <t>Short text</t>
  </si>
  <si>
    <t>Enter text in the Response column.</t>
  </si>
  <si>
    <t>Numeric</t>
  </si>
  <si>
    <t>Enter a number. Units specified in parentheses where applicable.</t>
  </si>
  <si>
    <t>Currency (USD)</t>
  </si>
  <si>
    <t>Enter a dollar amount.</t>
  </si>
  <si>
    <t>Date</t>
  </si>
  <si>
    <t>Enter a date (MM/DD/YYYY).</t>
  </si>
  <si>
    <t>Yes / No</t>
  </si>
  <si>
    <t>Select Yes or No from dropdown.</t>
  </si>
  <si>
    <t>Select one</t>
  </si>
  <si>
    <t>Choose one option from the list provided.</t>
  </si>
  <si>
    <t>Select all that apply</t>
  </si>
  <si>
    <t>Choose one or more options from the list provided.</t>
  </si>
  <si>
    <t>Narrative (N words max)</t>
  </si>
  <si>
    <t>Provide a written response within the stated word limit.</t>
  </si>
  <si>
    <t>Provide each field</t>
  </si>
  <si>
    <t>Enter data into each sub-field as labeled.</t>
  </si>
  <si>
    <t>Evaluation Weighting Summary</t>
  </si>
  <si>
    <t>Principle</t>
  </si>
  <si>
    <t>Weight &amp; Type</t>
  </si>
  <si>
    <t>A — Project Overview &amp; Organizational Qualifications</t>
  </si>
  <si>
    <t>26% (Scored)</t>
  </si>
  <si>
    <t>B — GHG Reduction &amp; Climate Impact</t>
  </si>
  <si>
    <t>22% (Scored)</t>
  </si>
  <si>
    <t>C — Energy Equity &amp; Impact to Customers</t>
  </si>
  <si>
    <t>37% (Scored)</t>
  </si>
  <si>
    <t>D — Domain-Specific Technical Criteria</t>
  </si>
  <si>
    <t>15% (Scored by domain)</t>
  </si>
  <si>
    <t>TOTAL</t>
  </si>
  <si>
    <t>100%</t>
  </si>
  <si>
    <t>Section 1 — Eligibility Declarations &amp; Proposal Content Checklist</t>
  </si>
  <si>
    <t>All respondents must complete this section. A “No” to any EQ1 item means the project is ineligible. An EQ2 “No” may trigger a 3-business-day cure period.</t>
  </si>
  <si>
    <t>EQ1 — Statutory &amp; Regulatory Eligibility</t>
  </si>
  <si>
    <t>#</t>
  </si>
  <si>
    <t>Declaration / Element</t>
  </si>
  <si>
    <t>Response (Yes / No / Unsure)</t>
  </si>
  <si>
    <t>If No, explain</t>
  </si>
  <si>
    <t>EQ1.1</t>
  </si>
  <si>
    <t>The proposed project directly reduces GHG emissions from PSE’s natural gas delivery system.</t>
  </si>
  <si>
    <t>EQ1.2</t>
  </si>
  <si>
    <t>To your knowledge, the proposed project is one that PSE would not otherwise pursue under existing requirements in statute, rule, or other legal requirements (per RCW 70A.65.130(2)(b)).</t>
  </si>
  <si>
    <t>EQ1.3</t>
  </si>
  <si>
    <t>The proposed project utilizes technology that is available, viable, and scalable (not conceptual or speculative).</t>
  </si>
  <si>
    <t>EQ1.4</t>
  </si>
  <si>
    <t>The proposed project does NOT include any form of rebate, incentive, or inducement to residential natural gas customers to purchase any natural gas appliance or equipment. (Exception: rebates and incentives for commercial/industrial equipment and residential heat pumps that include natural gas backups are permitted until January 1, 2031, per RCW 80.86.070.)</t>
  </si>
  <si>
    <t>EQ1.5</t>
  </si>
  <si>
    <t>The proposed project is expected to minimize cost impacts on low-income, residential, and/or small business customers.</t>
  </si>
  <si>
    <t>EQ1.6</t>
  </si>
  <si>
    <t>To your knowledge, the proposed project does NOT duplicate or conflict with existing PSE programs.</t>
  </si>
  <si>
    <t>EQ1.7</t>
  </si>
  <si>
    <t>EQ2 — Minimum Qualifying Criteria</t>
  </si>
  <si>
    <t>Response (Yes / No / N/A)</t>
  </si>
  <si>
    <t>EQ2.1</t>
  </si>
  <si>
    <t>The bidding entity currently owns or has legally binding rights to develop the proposed project.</t>
  </si>
  <si>
    <t>EQ2.2</t>
  </si>
  <si>
    <t>The respondent acknowledges that PSE disclaims and shall not assume any risk associated with expiration of - or respondent’s ability to utilize - tax incentives or similar programs.</t>
  </si>
  <si>
    <t>EQ2.3</t>
  </si>
  <si>
    <t>There will be no assignment of this proposal during evaluation or negotiation, and in the event the respondent and PSE negotiate and execute definitive agreements based on the respondent’s proposal, the definitive agreements and obligations thereunder shall not be sold, transferred, or assigned, or pledged as security or collateral for any obligation, without the prior written permission of PSE. Any project lender who takes an assignment of the definitive agreements for security and exercises any rights under such agreements will be bound to perform such agreements to the same extent.</t>
  </si>
  <si>
    <t>EQ2.4</t>
  </si>
  <si>
    <t>The proposal includes a plan to deliver GHG reductions beginning on the targeted operational date. GHG emissions are calculated in alignment with CCA compliance accounting standards.</t>
  </si>
  <si>
    <t>EQ2.5</t>
  </si>
  <si>
    <t>All environmental attributes associated with the project will accrue to PSE.</t>
  </si>
  <si>
    <t>EQ2.6</t>
  </si>
  <si>
    <t>The respondent has a plan for complying with all applicable laws, regulations, published agency guidance, and executive orders.</t>
  </si>
  <si>
    <t>EQ2.7</t>
  </si>
  <si>
    <t>The respondent certifies adherence to all applicable safety laws, guidelines, and industry practices.</t>
  </si>
  <si>
    <t>EQ2.8</t>
  </si>
  <si>
    <t>All electrical work will be performed by a licensed and bonded electrical contractor. (N/A if not applicable.)</t>
  </si>
  <si>
    <t>EQ2.9</t>
  </si>
  <si>
    <t>The respondent does NOT impose credit requirements on PSE.</t>
  </si>
  <si>
    <t>EQ2.10</t>
  </si>
  <si>
    <t>The respondent acknowledges PSE’s credit requirements (RFP Section 5) and will provide required financial documentation.</t>
  </si>
  <si>
    <t>EQ2.11</t>
  </si>
  <si>
    <t>The respondent provides performance assurance and documentation per the Credit Requirements section of the RFP (Section 5).</t>
  </si>
  <si>
    <t>EQ2.12</t>
  </si>
  <si>
    <t>The respondent acknowledges it may be required to accept liquidated damages for failing to meet milestones.</t>
  </si>
  <si>
    <t>EQ2.13</t>
  </si>
  <si>
    <t>The proposal includes sufficient detail to substantiate a viable project and assess risk.</t>
  </si>
  <si>
    <t>EQ2.14</t>
  </si>
  <si>
    <t>If applicable: the proposal identifies geographical boundaries, property ownerships, and site control. (N/A if not applicable.)</t>
  </si>
  <si>
    <t>EQ2.15</t>
  </si>
  <si>
    <t>If applicable: the proposal identifies all required permits, their status, and a completion schedule. (N/A if not applicable.)</t>
  </si>
  <si>
    <t>EQ2.16</t>
  </si>
  <si>
    <t>The respondent acknowledges PSE’s right to request additional data and engage third-party consultants for verification.</t>
  </si>
  <si>
    <t>EQ2.17</t>
  </si>
  <si>
    <t>The respondent has adequate protocols for handling any PSE customer data and cybersecurity measures consistent with PSE requirements. For reference, see RFP Exhibits F and G. Where applicable, respondents will be required to fill out a list of IT security and architecture questions.</t>
  </si>
  <si>
    <t>EQ2.18</t>
  </si>
  <si>
    <t>If the project involves PSE customer data: willingness to complete PSE’s IT Security screening form. (N/A if not applicable.)</t>
  </si>
  <si>
    <t>EQ2.19</t>
  </si>
  <si>
    <t>If applicable: biomethane quality would meet Northwest Gas Association (NWGA) Quality Standard.</t>
  </si>
  <si>
    <t>EQ2.20</t>
  </si>
  <si>
    <t>If applicable: the proposal would meet applicable Pipeline and Hazardous Materials Safety Administration (PHMSA) and Federal Energy Regulatory Commission (FERC) requirements for gas transmission and distribution lines.</t>
  </si>
  <si>
    <t>EQ2.21</t>
  </si>
  <si>
    <t>Is this a consortium or multi-party proposal? If Yes, identify relationships in Section A.</t>
  </si>
  <si>
    <t>EQ2.22</t>
  </si>
  <si>
    <t>The respondent discloses any and all relationships between themselves, the project and/or members of their project team and PSE, its employees, officers, directors, subsidiaries, or affiliates. (Disclosure only — not used for scoring. If Yes, describe the relationship in the explain column. Detail also captured in A2c.)</t>
  </si>
  <si>
    <t>EQ3 — Additionality</t>
  </si>
  <si>
    <t>Response (Yes / No)</t>
  </si>
  <si>
    <t>If Yes, explain</t>
  </si>
  <si>
    <t>EQ3.1</t>
  </si>
  <si>
    <t>If CCA funding were not available, would this project proceed as proposed?</t>
  </si>
  <si>
    <t>EQ4 — Proposal Content Checklist — Tier 1 (Required for all proposals)</t>
  </si>
  <si>
    <t>Included? (Yes / No)</t>
  </si>
  <si>
    <t>Notes</t>
  </si>
  <si>
    <t>EQ4.1</t>
  </si>
  <si>
    <t>EQ4.2</t>
  </si>
  <si>
    <t>EQ4.3</t>
  </si>
  <si>
    <t>EQ4.4</t>
  </si>
  <si>
    <t>EQ4.5</t>
  </si>
  <si>
    <t>EQ4.6</t>
  </si>
  <si>
    <t>EQ4.7</t>
  </si>
  <si>
    <t>Signed Exhibit C: Bid Certification Form</t>
  </si>
  <si>
    <t>EQ4.8</t>
  </si>
  <si>
    <t>Signed Exhibit D: Mutual Non-Disclosure Agreement</t>
  </si>
  <si>
    <t>EQ4.9</t>
  </si>
  <si>
    <t>Exhibit H: Summary CVs — key team members (PDF)</t>
  </si>
  <si>
    <t>EQ4.10</t>
  </si>
  <si>
    <t>Exhibit I: Corporate Safety Plan (PDF)</t>
  </si>
  <si>
    <t>EQ4.11</t>
  </si>
  <si>
    <t>Exhibit J: Financial records — 3-year audited financial statements (PDF)</t>
  </si>
  <si>
    <t>EQ4.12</t>
  </si>
  <si>
    <t>Exhibit K: Project Development Schedule (PDF/Excel)</t>
  </si>
  <si>
    <t>EQ4.13</t>
  </si>
  <si>
    <t>Exhibit L: Customer Outreach &amp; Engagement Plan (PDF)</t>
  </si>
  <si>
    <t>EQ4.14</t>
  </si>
  <si>
    <t>Exhibit M: Evidence the bidder owns or has legally binding rights to develop the project (e.g., site control agreement, option, ownership documentation)</t>
  </si>
  <si>
    <t>EQ4.15</t>
  </si>
  <si>
    <t>Exhibit N: Labor Plan (PDF). Include information such as workforce composition by trade, sourcing/recruitment approach, prevailing-wage and apprenticeship-utilization commitments, safety qualifications, any local-hire or diverse-business subcontracting plans, and community workforce agreements.</t>
  </si>
  <si>
    <t>EQ4 — Proposal Content Checklist — Tier 2 (Required if applicable)</t>
  </si>
  <si>
    <t>Included? (Yes / No / N/A)</t>
  </si>
  <si>
    <t>When required</t>
  </si>
  <si>
    <t>EQ4.16</t>
  </si>
  <si>
    <t>Exhibit O: Permit Checklist (PDF/Excel) — if permits required</t>
  </si>
  <si>
    <t>EQ4.17</t>
  </si>
  <si>
    <t>Exhibit P: Project Map / Service Area Map (PDF) — if physical site. If applicable, illustrate the locations of PSE named communities in the project area.</t>
  </si>
  <si>
    <t>EQ4.18</t>
  </si>
  <si>
    <t>Exhibit Q: Deal Diagram (PDF) — if consortium</t>
  </si>
  <si>
    <t>EQ4.19</t>
  </si>
  <si>
    <t>Exhibit R: Documentation of other funding sources (e.g., award letters, tax credit eligibility determinations, or equivalent)</t>
  </si>
  <si>
    <t>EQ4.20</t>
  </si>
  <si>
    <t>Exhibit S: PSE IT security screening form — as requested by PSE.</t>
  </si>
  <si>
    <t>EQ4 — Proposal Content Checklist — Tier 3 (Optional supporting materials)</t>
  </si>
  <si>
    <t>EQ4.21</t>
  </si>
  <si>
    <t>Exhibit E: Intent to Bid Form</t>
  </si>
  <si>
    <t>EQ4.22</t>
  </si>
  <si>
    <t>Past project case studies — up to 3 examples of analogous past projects, including outcomes</t>
  </si>
  <si>
    <t>EQ4.23</t>
  </si>
  <si>
    <t>Letters of support — from community-based organizations, tribal nations, or agency partners</t>
  </si>
  <si>
    <t>EQ4.24</t>
  </si>
  <si>
    <t>Lifecycle or techno-economic analysis (TEA) — full LCA or TEA if already developed; evaluators will assess quality and methodology</t>
  </si>
  <si>
    <t>Section A — Project Overview &amp; Organizational Qualifications</t>
  </si>
  <si>
    <t>Required for all proposals. Maps to Exhibit A, Principle A (26%). Do not modify this section.</t>
  </si>
  <si>
    <t>Question / Prompt</t>
  </si>
  <si>
    <t>Field Type</t>
  </si>
  <si>
    <t>Response</t>
  </si>
  <si>
    <t>Guidance</t>
  </si>
  <si>
    <t>Ref</t>
  </si>
  <si>
    <t>Additional Comment</t>
  </si>
  <si>
    <t>A1 — Project Description &amp; Technical Approach</t>
  </si>
  <si>
    <t>A1a</t>
  </si>
  <si>
    <t>Project name</t>
  </si>
  <si>
    <t>Short descriptive name for this proposal.</t>
  </si>
  <si>
    <t>A1</t>
  </si>
  <si>
    <t>A1b</t>
  </si>
  <si>
    <t>Project domain</t>
  </si>
  <si>
    <t>Demand-side / Supply-side / CCUS / Hybrid</t>
  </si>
  <si>
    <t>A1c</t>
  </si>
  <si>
    <t>Describe the project: what will be done, how, where, and what outcomes are expected.</t>
  </si>
  <si>
    <t>Narrative (500 words max)</t>
  </si>
  <si>
    <t>Summary only — detailed technical specs belong in Section D1, D2, or D3.</t>
  </si>
  <si>
    <t>A1d</t>
  </si>
  <si>
    <t>Project location — address, city, county, zip code, state</t>
  </si>
  <si>
    <t>Provide: street address, city, county, zip, state. For distributed programs, write N/A.</t>
  </si>
  <si>
    <t>A1e</t>
  </si>
  <si>
    <t>Project location — latitude / longitude</t>
  </si>
  <si>
    <t>Decimal degrees. For distributed programs, write N/A.</t>
  </si>
  <si>
    <t>A1f</t>
  </si>
  <si>
    <t>If applicable, target customer segment(s)</t>
  </si>
  <si>
    <t>Residential / Commercial / Industrial / Low-income / Named community</t>
  </si>
  <si>
    <t>A1g</t>
  </si>
  <si>
    <t>If applicable, estimated number of participating customers or premises</t>
  </si>
  <si>
    <t>A2 — Qualifications &amp; Track Record</t>
  </si>
  <si>
    <t>A2a</t>
  </si>
  <si>
    <t>Respondent legal entity name</t>
  </si>
  <si>
    <t>Full legal name.</t>
  </si>
  <si>
    <t>A2</t>
  </si>
  <si>
    <t>A2b</t>
  </si>
  <si>
    <t>Entity type</t>
  </si>
  <si>
    <t>Corporation / LLC / Partnership / Non-profit / Tribal entity / Government agency / Joint venture / Other</t>
  </si>
  <si>
    <t>A2c</t>
  </si>
  <si>
    <t>Relationship to PSE</t>
  </si>
  <si>
    <t>Disclose any relationship to PSE (affiliate, other). Disclosure only — not used for scoring. Enter “None” if no relationship exists.</t>
  </si>
  <si>
    <t>A2d</t>
  </si>
  <si>
    <t>Year established</t>
  </si>
  <si>
    <t>A2e</t>
  </si>
  <si>
    <t>Headquarters location (city, state)</t>
  </si>
  <si>
    <t>A2f</t>
  </si>
  <si>
    <t>Describe relevant experience with analogous projects.</t>
  </si>
  <si>
    <t>Narrative (300 words max)</t>
  </si>
  <si>
    <t>Include project type, scale, geography, outcomes. Highlight Pacific Northwest / WA experience.</t>
  </si>
  <si>
    <t>A2g</t>
  </si>
  <si>
    <t>Number of comparable projects completed in last 5 years</t>
  </si>
  <si>
    <t>A2h</t>
  </si>
  <si>
    <t>Relevant certifications or accreditations</t>
  </si>
  <si>
    <t>e.g., BPI, RESNET, NABCEP, ISO</t>
  </si>
  <si>
    <t>A2i</t>
  </si>
  <si>
    <t>Prior experience working with PSE?</t>
  </si>
  <si>
    <t>If yes, briefly describe.</t>
  </si>
  <si>
    <t>A2j</t>
  </si>
  <si>
    <t>Summary CVs for key team members submitted?</t>
  </si>
  <si>
    <t>Submitted / Not Submitted</t>
  </si>
  <si>
    <t>A2k</t>
  </si>
  <si>
    <t>Corporate Safety Plan submitted?</t>
  </si>
  <si>
    <t>A2l</t>
  </si>
  <si>
    <t>Financial documentation submitted?</t>
  </si>
  <si>
    <t>Submitted / Not Submitted. Audited financial statements for 3 most recent years.</t>
  </si>
  <si>
    <t>A2m</t>
  </si>
  <si>
    <t>Corporate credit rating (if available)</t>
  </si>
  <si>
    <t>Agency and rating. Enter “N/A” if not rated.</t>
  </si>
  <si>
    <t>A2n</t>
  </si>
  <si>
    <t>Any material litigation, bankruptcy, or insolvency in the past 5 years?</t>
  </si>
  <si>
    <t>If yes, describe briefly.</t>
  </si>
  <si>
    <t>A2o</t>
  </si>
  <si>
    <t>Is the respondent a consortium or multi-party partnership?</t>
  </si>
  <si>
    <t>If yes: describe relationships, identify contracting party. Submit Deal Diagram.</t>
  </si>
  <si>
    <t>A3 — Implementation Plan, Project Management, Timeline &amp; Milestones</t>
  </si>
  <si>
    <t>A3a</t>
  </si>
  <si>
    <t>Projected operational start date</t>
  </si>
  <si>
    <t>PSE is seeking projects that can be operational by December 31, 2028, but projects projected to be operational later should still apply and PSE will consider them in the evaluation.</t>
  </si>
  <si>
    <t>A3</t>
  </si>
  <si>
    <t>A3b</t>
  </si>
  <si>
    <t>Projected project completion / end date</t>
  </si>
  <si>
    <t>A3c</t>
  </si>
  <si>
    <t>Project lifetime (years of operation)</t>
  </si>
  <si>
    <t>Referenced by Section B and LCA worksheet for lifetime calculations.</t>
  </si>
  <si>
    <t>A3d</t>
  </si>
  <si>
    <t>Describe implementation approach and key milestones from contract execution to end of project lifetime.</t>
  </si>
  <si>
    <t>Narrative (800 words max)</t>
  </si>
  <si>
    <t>Summarize path from contract execution to full operation, then project management plan once operational (monitoring progress, evaluating and measuring impacts, data sharing and reporting to PSE, etc.). Mention key personnel roles, responsibilities, and subcontractor management.</t>
  </si>
  <si>
    <t>A3e</t>
  </si>
  <si>
    <t>Project Development Schedule submitted?</t>
  </si>
  <si>
    <t>A3f</t>
  </si>
  <si>
    <t>Permits and approvals required?</t>
  </si>
  <si>
    <t>Yes / No / N/A</t>
  </si>
  <si>
    <t>A3g</t>
  </si>
  <si>
    <t>If yes: Permit Checklist submitted?</t>
  </si>
  <si>
    <t>Submitted / Not Submitted / N/A</t>
  </si>
  <si>
    <t>A3h</t>
  </si>
  <si>
    <t>Site control status</t>
  </si>
  <si>
    <t>Owned / Leased / Option / Under negotiation / N/A</t>
  </si>
  <si>
    <t>A3i</t>
  </si>
  <si>
    <t>Project Map submitted?</t>
  </si>
  <si>
    <t>A4 — Labor Practices</t>
  </si>
  <si>
    <t>A4a</t>
  </si>
  <si>
    <t>Does the project require construction or physical installation?</t>
  </si>
  <si>
    <t>A4</t>
  </si>
  <si>
    <t>A4b</t>
  </si>
  <si>
    <t>Labor Plan submitted?</t>
  </si>
  <si>
    <t>A5 — Budget &amp; Cost Reasonableness</t>
  </si>
  <si>
    <t>A5a</t>
  </si>
  <si>
    <t>Total project cost requested from CCA funds ($)</t>
  </si>
  <si>
    <t>Must match Cost Model worksheet total CCA funding.</t>
  </si>
  <si>
    <t>A5</t>
  </si>
  <si>
    <t>A5b</t>
  </si>
  <si>
    <t>Total project cost from all funding sources ($)</t>
  </si>
  <si>
    <t>Must match Cost Model worksheet total funding.</t>
  </si>
  <si>
    <t>A5c</t>
  </si>
  <si>
    <t>Does pricing assume the use of tax incentives?</t>
  </si>
  <si>
    <t>If yes, specify in Cost Model worksheet.</t>
  </si>
  <si>
    <t>A5d — List all other funding sources (grants, tax credits, incentives, certificate revenue) and their status in the table at the bottom of this tab. Provide supporting documentation per EQ4.19.</t>
  </si>
  <si>
    <t>A5e</t>
  </si>
  <si>
    <t>Substantiates additionality (also declared in EQ3.1).</t>
  </si>
  <si>
    <t>A5f</t>
  </si>
  <si>
    <t>If yes: explain how and why the project would proceed without CCA funding. If no: explain what CCA funding enables that would not otherwise occur.</t>
  </si>
  <si>
    <t>Narrative (200 words max)</t>
  </si>
  <si>
    <t>A5g</t>
  </si>
  <si>
    <t>Provide a narrative description of your project budget, justifying major cost line items and explaining the basis for cost estimates. Identify any optional cost components separately. If your project costs are higher than comparable alternatives, explain why and distinguish between costs attributable to technology maturity and costs attributable to program design choices.</t>
  </si>
  <si>
    <t>Confirm in your response that optional costs are clearly separated in your Cost Model worksheet.</t>
  </si>
  <si>
    <t>A6 — MRV Methodology for Emissions Reductions</t>
  </si>
  <si>
    <t>A6a</t>
  </si>
  <si>
    <t>Summarize your measurement, reporting, and verification (MRV) approach for emissions reductions. Describe the protocol you will use, how you will distinguish projected from realized benefits, and how you will report results to PSE.</t>
  </si>
  <si>
    <t>Narrative (250 words max)</t>
  </si>
  <si>
    <t>High-level summary here. More detailed response in Section B.</t>
  </si>
  <si>
    <t>A6</t>
  </si>
  <si>
    <t>A7 — Risk Identification &amp; Mitigation</t>
  </si>
  <si>
    <t>A7a</t>
  </si>
  <si>
    <t>Identify the top 3–5 risks to successful project delivery and describe planned mitigations.</t>
  </si>
  <si>
    <t>Cover technical, regulatory, financial, and execution risks.</t>
  </si>
  <si>
    <t>A7</t>
  </si>
  <si>
    <t>A7b</t>
  </si>
  <si>
    <t>Describe the process for identifying and mitigating safety, construction, and operational risks.</t>
  </si>
  <si>
    <t>A5d — Other Funding Sources</t>
  </si>
  <si>
    <t>Funding Source</t>
  </si>
  <si>
    <t>Type (tax credit, grant, incentive, certificate revenue, other)</t>
  </si>
  <si>
    <t>Estimated Amount ($)</t>
  </si>
  <si>
    <t>Status (confirmed / pending)</t>
  </si>
  <si>
    <t>Section B — GHG Reduction &amp; Climate Impact</t>
  </si>
  <si>
    <t>Required for all proposals. Maps to Exhibit A, Principle B (22%). All GHG claims must be substantiated in the LCA worksheet.</t>
  </si>
  <si>
    <t>B1 — Annual GHG Reduction</t>
  </si>
  <si>
    <t>B1a</t>
  </si>
  <si>
    <t>Estimated annual natural gas reduction</t>
  </si>
  <si>
    <t>Numeric — therms/yr</t>
  </si>
  <si>
    <t>Substantiated in LCA - Common, Section 5 (rolled up from LCA-D1/D2/D3).</t>
  </si>
  <si>
    <t>B1</t>
  </si>
  <si>
    <t>B1b</t>
  </si>
  <si>
    <t>Electric utility area(s) where electricity usage increases are planned</t>
  </si>
  <si>
    <t>List all impacted electric utilities (e.g., Seattle City Light, Tacoma Public Utilities, PSE, Snohomish PUD, Lewis PUD, Centralia, Peninsula P&amp;L). N/A if no fuel switching.</t>
  </si>
  <si>
    <t>B1c</t>
  </si>
  <si>
    <t>Estimated annual electricity or other fuel increase (if electricity, provide an estimate for each relevant electric utility/utilities)</t>
  </si>
  <si>
    <t>kWh/yr or appropriate metric.</t>
  </si>
  <si>
    <t>B1d</t>
  </si>
  <si>
    <t>Estimated total annual GHG emissions reduction</t>
  </si>
  <si>
    <t>Numeric — MTCO2e/yr</t>
  </si>
  <si>
    <t>B1e</t>
  </si>
  <si>
    <t>Year in which full annual reductions are first achieved</t>
  </si>
  <si>
    <t>Numeric — year</t>
  </si>
  <si>
    <t>B2 — Lifetime GHG Reduction</t>
  </si>
  <si>
    <t>B2a</t>
  </si>
  <si>
    <t>Estimated total lifetime natural gas savings</t>
  </si>
  <si>
    <t>Numeric — therms</t>
  </si>
  <si>
    <t>Project lifetime from Section A (A3c). Substantiated in LCA - Common, Section 5 (rolled up from LCA-D1/D2/D3).</t>
  </si>
  <si>
    <t>B2</t>
  </si>
  <si>
    <t>B2b</t>
  </si>
  <si>
    <t>Estimated total lifetime electricity or other fuel increase (if electricity, provide an estimate for each relevant electric utility/utilities)</t>
  </si>
  <si>
    <t>kWh or appropriate metric.</t>
  </si>
  <si>
    <t>B2c</t>
  </si>
  <si>
    <t>Estimated total lifetime GHG reductions</t>
  </si>
  <si>
    <t>Numeric — MTCO2e</t>
  </si>
  <si>
    <t>B2d</t>
  </si>
  <si>
    <t>Does the project assume savings degradation or decay over time?</t>
  </si>
  <si>
    <t>B2e</t>
  </si>
  <si>
    <t>If yes: annual degradation rate (%)</t>
  </si>
  <si>
    <t>B2f</t>
  </si>
  <si>
    <t>Describe persistence and degradation assumptions.</t>
  </si>
  <si>
    <t>Narrative (150 words max)</t>
  </si>
  <si>
    <t>B3 — Emissions Accounting Methodology</t>
  </si>
  <si>
    <t>B3 collects the methodology underlying your GHG claims. Sub-fields are tagged by domain: complete the items applicable to your project type. Hybrid proposals address all applicable sub-fields.</t>
  </si>
  <si>
    <t>B3a</t>
  </si>
  <si>
    <t>Describe the counterfactual assumption that serves as the basis of comparison for your emission reduction claims, and the emissions accounting methodology underlying these projections, including system boundary definition, upstream methane treatment, CO₂e conversion methodology, and key assumptions.</t>
  </si>
  <si>
    <t>What would happen absent this project? Describe the baseline scenario.</t>
  </si>
  <si>
    <t>B3</t>
  </si>
  <si>
    <t>B3b</t>
  </si>
  <si>
    <t>Basis for counterfactual</t>
  </si>
  <si>
    <t>Current practice / Regulatory minimum / Industry average / Other</t>
  </si>
  <si>
    <t>B3c</t>
  </si>
  <si>
    <t>Complete LCA - Common Methodology first, then the project-type LCA tab(s) (LCA-D1, LCA-D2, LCA-D3) applicable to your project domain.</t>
  </si>
  <si>
    <t>Instruction</t>
  </si>
  <si>
    <t>The LCA worksheet captures the full GHG accounting. This is the mandatory evidence for all GHG claims.</t>
  </si>
  <si>
    <t>B3d</t>
  </si>
  <si>
    <t>Have you conducted a sensitivity analysis for your emission reduction claims?</t>
  </si>
  <si>
    <t>B3e</t>
  </si>
  <si>
    <t>If yes: describe the plausible best-case and worst-case outcomes for your emission reduction estimates.</t>
  </si>
  <si>
    <t>Provide ranges for annual MTCO2e. Identify the variables that drive the range.</t>
  </si>
  <si>
    <t>B3f</t>
  </si>
  <si>
    <t>If no: describe the most critical emission drivers. Under what assumptions could your emission reduction claims fail to materialize?</t>
  </si>
  <si>
    <t>Identify the 2–3 variables most likely to affect actual reductions.</t>
  </si>
  <si>
    <t>B3.1 — Demand-side / fuel-switching projects only</t>
  </si>
  <si>
    <t>Electrification-specific GHG methodology. Efficiency-only proposals may mark these fields N/A. Supply-side and CCUS proposals: skip B3.1.</t>
  </si>
  <si>
    <t>B3.1a</t>
  </si>
  <si>
    <t>Grid emissions factor used</t>
  </si>
  <si>
    <t>For fuel-switching (LCA-D1), select Marginal — the basis locked at LCA - Common Section 2.6. Average is not acceptable as the primary basis for the scored numbers; report it only as a secondary sensitivity (note in B3.1c). Select Other only for a documented case (e.g., a non-PSE balancing authority lacking a defensible long-run marginal series) and justify it in B3.1b.</t>
  </si>
  <si>
    <t>B3.1</t>
  </si>
  <si>
    <t>B3.1b</t>
  </si>
  <si>
    <t>Source for grid emissions factor</t>
  </si>
  <si>
    <t>B3.1c</t>
  </si>
  <si>
    <t>Describe how the methodology accounts for relevant electric utilities’ grid supply trajectory.</t>
  </si>
  <si>
    <t>B3.1d</t>
  </si>
  <si>
    <t>Describe approach to accounting for grid emissions when quantifying net GHG impact of fuel switching.</t>
  </si>
  <si>
    <t>Address lifecycle vs. operational GHG; alignment with the grid trajectory method in LCA - Common Section 2.6; conservative consequential accounting for fuel switching between natural gas and power.</t>
  </si>
  <si>
    <t>B3.1e</t>
  </si>
  <si>
    <t>Energy savings quantification approach</t>
  </si>
  <si>
    <t>Metered / Modeled (deemed) / Hybrid / Other</t>
  </si>
  <si>
    <t>B3.1f</t>
  </si>
  <si>
    <t>Baseline establishment method</t>
  </si>
  <si>
    <t>Pre/post energy audit / Historical billing / Building simulation / Other</t>
  </si>
  <si>
    <t>B3.1g</t>
  </si>
  <si>
    <t>Describe MRV methodology in detail.</t>
  </si>
  <si>
    <t>Narrative (400 words max)</t>
  </si>
  <si>
    <t>Maximum specificity required: instrumentation make/model/accuracy; measurement frequency; baseline methodology; calibration / QA / QC; sampling approach with confidence intervals; persistence assumptions; third-party verification.</t>
  </si>
  <si>
    <t>B3.1h</t>
  </si>
  <si>
    <t>Will an independent third party verify savings?</t>
  </si>
  <si>
    <t>If yes, identify verifier or selection process.</t>
  </si>
  <si>
    <t>B3.2 — Supply-side projects only</t>
  </si>
  <si>
    <t>Supply-side measurement methodology. Demand-side and CCUS proposals: skip B3.2.</t>
  </si>
  <si>
    <t>B3.2a</t>
  </si>
  <si>
    <t>Describe MRV methodology for verifying supply-side GHG reductions.</t>
  </si>
  <si>
    <t>Maximum specificity required: gas composition testing equipment/protocols; flow metering specs; leak detection instrumentation; continuous vs. periodic monitoring; reporting cadence; third-party verification.</t>
  </si>
  <si>
    <t>B3.2</t>
  </si>
  <si>
    <t>B3.2b</t>
  </si>
  <si>
    <t>Will an independent third party verify reductions?</t>
  </si>
  <si>
    <t>B3.3 — CCUS projects only</t>
  </si>
  <si>
    <t>CCUS-specific MRV methodology. Demand-side and supply-side proposals: skip B3.3.</t>
  </si>
  <si>
    <t>B3.3a</t>
  </si>
  <si>
    <t>Describe MRV methodology for verifying CCUS GHG reductions.</t>
  </si>
  <si>
    <t>Maximum specificity required. Address: (a) system boundary across capture, compression, transport, and disposition; (b) baseline establishment including pre-CCS facility operations and outputs; (c) measurement approach for captured, transferred, injected, utilized, vented, leaked, or otherwise released CO₂; (d) for utilization pathways, treatment of utilization products distinguishing durable products (e.g., concrete) from short-lived products; (e) for CO₂-EOR pathways, accounting for incremental hydrocarbon production associated with injected CO₂; (f) instrumentation make/model/accuracy, measurement frequency, calibration / QA / QC, reporting cadence.</t>
  </si>
  <si>
    <t>B3.3</t>
  </si>
  <si>
    <t>B3.3b</t>
  </si>
  <si>
    <t>Primary MRV protocol followed</t>
  </si>
  <si>
    <t>EPA GHGRP Subpart RR / EPA GHGRP Subpart UU / ISO 27914 / CARB CCS Protocol / Other recognized protocol / Combination (describe in B3.3a)</t>
  </si>
  <si>
    <t>B3.3c</t>
  </si>
  <si>
    <t>Will an independent third party verify CCUS reductions?</t>
  </si>
  <si>
    <t>B4 — Scalability</t>
  </si>
  <si>
    <t>B4a</t>
  </si>
  <si>
    <t>What is the opportunity to expand or scale the project to obtain future GHG reductions on PSE’s gas system? Be as specific as possible about future opportunities for scalability.</t>
  </si>
  <si>
    <t>Address: (a) replicability of the project approach across PSE’s service territory or other comparable contexts; (b) supply chain, workforce, or technology constraints that would shape scaling; (c) the contribution this project makes to broader market change (e.g., technology adoption, supplier development, workforce capacity); and (d) any concrete pathway to scale (e.g., follow-on phases, demonstrated demand, partnership pipeline).</t>
  </si>
  <si>
    <t>B4</t>
  </si>
  <si>
    <t>Section C — Energy Equity &amp; Impact to Customers</t>
  </si>
  <si>
    <t>Required for all proposals. Maps to Exhibit A, Principle C (37%).</t>
  </si>
  <si>
    <t>C1 — Cost Impact to Residential and Small Business Customers</t>
  </si>
  <si>
    <t>PSE will use the data you provide in C1 and Section B to assess cost impacts to residential and small business customers. Do not calculate bill impacts yourself — just provide the inputs and describe the nature of the impacts. PSE will perform the bill impact calculation.</t>
  </si>
  <si>
    <t>C1a</t>
  </si>
  <si>
    <t>Does the project create cost impacts (positive or negative) to PSE’s residential and/or small business customers?</t>
  </si>
  <si>
    <t>Yes — net positive (cost reductions) / Yes — net negative (cost increases) / Mixed / No / Unknown</t>
  </si>
  <si>
    <t>C1</t>
  </si>
  <si>
    <t>C1b</t>
  </si>
  <si>
    <t>Estimated number of customers affected</t>
  </si>
  <si>
    <t>Total count across all impacted customer classes.</t>
  </si>
  <si>
    <t>C1c</t>
  </si>
  <si>
    <t>Customer classes affected</t>
  </si>
  <si>
    <t>Residential (non-LI) / Small business / Commercial / Industrial / Other</t>
  </si>
  <si>
    <t>C1d</t>
  </si>
  <si>
    <t>Expected duration of cost impacts</t>
  </si>
  <si>
    <t>One-time / Annual recurring during project lifetime / Annual recurring beyond project lifetime / Other</t>
  </si>
  <si>
    <t>C1e</t>
  </si>
  <si>
    <t>Describe the nature, magnitude, and duration of cost impacts on residential and small business customers. Include the underlying drivers of the cost impact (e.g., system upgrade costs, rate base recovery, equipment purchase, bill displacement) and any mitigating measures.</t>
  </si>
  <si>
    <t>Provide the inputs PSE needs to calculate bill impacts — do not perform the bill calculation yourself. Address direction (increase or decrease), magnitude (qualitative or order-of-magnitude where possible), duration, and which customer classes bear the impact.</t>
  </si>
  <si>
    <t>C2 — System Cost Impact</t>
  </si>
  <si>
    <t>C2a</t>
  </si>
  <si>
    <t>Proposal cost per MTCO2e reduced (total CCA funding ÷ lifetime MTCO2e)</t>
  </si>
  <si>
    <t>Currency — $/MTCO2e</t>
  </si>
  <si>
    <t>Show calculation. Must be consistent with LCA and Cost Model worksheets.</t>
  </si>
  <si>
    <t>C2</t>
  </si>
  <si>
    <t>C2b</t>
  </si>
  <si>
    <t>Proposal cost per MTCO2e reduced (total project funding ÷ lifetime MTCO2e)</t>
  </si>
  <si>
    <t>C2c</t>
  </si>
  <si>
    <t>What would the estimated annual cost be to sustain this project beyond the CCA funding period?</t>
  </si>
  <si>
    <t>Informational only.</t>
  </si>
  <si>
    <t>Note: PSE will assess CCA compliance cost-effectiveness using the $/MTCO2e values above and PSE-internal CCA allowance price assumptions. Bidders should not estimate CCA compliance costs.</t>
  </si>
  <si>
    <t>C3 — Impact on Geographically Proximate Communities</t>
  </si>
  <si>
    <t>C3a</t>
  </si>
  <si>
    <t>Briefly identify the communities the project will serve or impact.</t>
  </si>
  <si>
    <t>Communities may include any geographically proximate communities, not only PSE named communities.</t>
  </si>
  <si>
    <t>C3</t>
  </si>
  <si>
    <t>C3b</t>
  </si>
  <si>
    <t>Is the project located in or adjacent to a PSE named community?</t>
  </si>
  <si>
    <t>Yes / No / Unknown</t>
  </si>
  <si>
    <t>C3c</t>
  </si>
  <si>
    <t>Is the project located in a Highly Impacted Community per WA DOH Cumulative Impact Analysis?</t>
  </si>
  <si>
    <t>C3d</t>
  </si>
  <si>
    <t>Describe anticipated community-level impacts — positive or negative — and the proposed mitigation plan for any negative impacts. Mitigation should be concrete and proportionate to the identified impact. Economic benefits may include job creation, local tax revenues, customer benefit funds, or charitable donations. Other benefits may include local outdoor air quality emissions reduction and risk reduction/public safety. If located in or adjacent to a named community, please define impacts to named community populations.</t>
  </si>
  <si>
    <t>C4 — Non-GHG Environmental Impacts</t>
  </si>
  <si>
    <t>C4a</t>
  </si>
  <si>
    <t>Provide details on the potential for environmental impacts or benefits of the project during construction and/or operation. Indicate impacts to air emissions, water quality, protected species, habitat, critical areas and/or land use change. Indicate if impacts will go beyond property boundaries to neighboring communities. Include any proposed mitigation and any associated impacts or benefits.</t>
  </si>
  <si>
    <t>C4</t>
  </si>
  <si>
    <t>C5 — Customer and Community Outreach &amp; Engagement</t>
  </si>
  <si>
    <t>C5a</t>
  </si>
  <si>
    <t>Does this project involve direct customer participation or interaction?</t>
  </si>
  <si>
    <t>C5</t>
  </si>
  <si>
    <t>C5b</t>
  </si>
  <si>
    <t>C6 — Cost Impacts on Low-Income and Named Community Customers</t>
  </si>
  <si>
    <t>C6a</t>
  </si>
  <si>
    <t>Does the project create cost impacts (positive or negative) to PSE’s low-income customers?</t>
  </si>
  <si>
    <t>C6</t>
  </si>
  <si>
    <t>C6b</t>
  </si>
  <si>
    <t>Estimated number of PSE low-income customers affected</t>
  </si>
  <si>
    <t>Total count.</t>
  </si>
  <si>
    <t>C6c</t>
  </si>
  <si>
    <t>C6d</t>
  </si>
  <si>
    <t>Describe the nature, magnitude, and duration of cost impacts on PSE low-income customers. Include the underlying drivers of the cost impact (e.g., system upgrade costs, rate base recovery, equipment purchase, bill displacement) and any mitigating measures.</t>
  </si>
  <si>
    <t>Provide the inputs PSE needs to calculate bill impacts — do not perform the bill calculation yourself. Address direction (increase or decrease), magnitude (qualitative or order-of-magnitude where possible), duration.</t>
  </si>
  <si>
    <t>C6e</t>
  </si>
  <si>
    <t>Does the project specifically target or benefit low-income customers or customers in named communities?</t>
  </si>
  <si>
    <t>C6f</t>
  </si>
  <si>
    <t>Estimated share of anticipated participating customers who are low-income (%)</t>
  </si>
  <si>
    <t>C6g</t>
  </si>
  <si>
    <t>Estimated share of anticipated participating customers in PSE named communities (%)</t>
  </si>
  <si>
    <t>C6h</t>
  </si>
  <si>
    <t>Does the project include mechanisms specifically to reduce energy costs or energy burden for low-income or named community customers?</t>
  </si>
  <si>
    <t>If yes, describe in C6i.</t>
  </si>
  <si>
    <t>C6i</t>
  </si>
  <si>
    <t>Describe equity-specific cost impacts and burden-reduction mechanisms. Include the timeframe over which cost impacts will occur, magnitude (direction and order of magnitude where possible), and the equity-relevant rationale.</t>
  </si>
  <si>
    <t>Focus on equity dimensions beyond what is described in C1. Do not repeat C1 verbatim.</t>
  </si>
  <si>
    <t>C7 — Equitable Benefits Distribution</t>
  </si>
  <si>
    <t>C7a</t>
  </si>
  <si>
    <t>Is this a customer-facing proposal?</t>
  </si>
  <si>
    <t>If No, remaining C7 fields may be marked N/A.</t>
  </si>
  <si>
    <t>C7</t>
  </si>
  <si>
    <t>C7b</t>
  </si>
  <si>
    <t>Estimated share of project benefits reaching low-income households (%)</t>
  </si>
  <si>
    <t>C7c</t>
  </si>
  <si>
    <t>Estimated share of project benefits reaching named community customers (%)</t>
  </si>
  <si>
    <t>C7d</t>
  </si>
  <si>
    <t>Describe how program design ensures equitable distribution of benefits, including enrollment and eligibility provisions for underserved groups. Address: (a) the credibility of the projected share of program benefits reaching low-income and named community customers; (b) program design features that support equitable distribution; and (c) the plan to track, verify, and report on benefit distribution over the life of the program.</t>
  </si>
  <si>
    <t>C7e</t>
  </si>
  <si>
    <t>Describe any equity-specific engagement that complements the general engagement approach in C5. Include tribal engagement, named community input mechanisms, or culturally specific outreach not covered in C5.</t>
  </si>
  <si>
    <t>Equity-specific additions only.</t>
  </si>
  <si>
    <t>Section D1 — Demand-Side Technical Detail</t>
  </si>
  <si>
    <t>Required for demand-side proposals (fuel-switching and efficiency). Supply-side-only and CCUS-only proposals skip this section. Maps to Exhibit A, Principle D (15%).</t>
  </si>
  <si>
    <t>D1.1 — Technology Specification &amp; Performance Standards</t>
  </si>
  <si>
    <t>D1.1a</t>
  </si>
  <si>
    <t>Primary technology / equipment type</t>
  </si>
  <si>
    <t>Heat pump (ducted/ductless) / Heat pump water heater / Whole-building electrification / Weatherization + electrification / Standalone efficiency / Other</t>
  </si>
  <si>
    <t>D1.1</t>
  </si>
  <si>
    <t>D1.1b</t>
  </si>
  <si>
    <t>If other, describe</t>
  </si>
  <si>
    <t>D1.1c</t>
  </si>
  <si>
    <t>Equipment manufacturer(s) and model(s), if known</t>
  </si>
  <si>
    <t>D1.1d</t>
  </si>
  <si>
    <t>Equipment performance ratings (if applicable)</t>
  </si>
  <si>
    <t>e.g., HSPF2, COP at 5°F, COP at 47°F.</t>
  </si>
  <si>
    <t>D1.1e</t>
  </si>
  <si>
    <t>Compliance with NEEA or equivalent performance standards?</t>
  </si>
  <si>
    <t>Yes / No / N/A. Specify standard.</t>
  </si>
  <si>
    <t>D1.1f</t>
  </si>
  <si>
    <t>Compliance with WA State energy code?</t>
  </si>
  <si>
    <t>D1.1g</t>
  </si>
  <si>
    <t>Target building types</t>
  </si>
  <si>
    <t>Single-family / Multi-family / Commercial / Mixed / Other</t>
  </si>
  <si>
    <t>D1.1h</t>
  </si>
  <si>
    <t>Any additional technology detail?</t>
  </si>
  <si>
    <t>Supplemental only.</t>
  </si>
  <si>
    <t>D1.2 — Building Readiness &amp; Retrofit Sequencing</t>
  </si>
  <si>
    <t>D1.2a</t>
  </si>
  <si>
    <t>Does the project include building envelope or weatherization measures?</t>
  </si>
  <si>
    <t>D1.2</t>
  </si>
  <si>
    <t>D1.2b</t>
  </si>
  <si>
    <t>Describe approach to assessing building suitability, electrical panel capacity, weatherization prerequisites, and sequencing.</t>
  </si>
  <si>
    <t>Include weatherization-first sequencing; structural / systems constraints; identification and treatment of hard-to-electrify building types. For efficiency-only projects: address baseline energy assessment, measure prioritization, and whole-building vs. single-measure strategy.</t>
  </si>
  <si>
    <t>D1.3 — Grid Integration &amp; Load Management</t>
  </si>
  <si>
    <t>D1.3a</t>
  </si>
  <si>
    <t>Estimated new electrical load added per premise (kW)</t>
  </si>
  <si>
    <t>D1.3</t>
  </si>
  <si>
    <t>D1.3b</t>
  </si>
  <si>
    <t>Estimated total new electrical load across the project (kW or MW), listed by relevant electric utility</t>
  </si>
  <si>
    <t>Provide breakdown by impacted electric utility.</t>
  </si>
  <si>
    <t>D1.3c</t>
  </si>
  <si>
    <t>Does the project include smart controls or load management provisions?</t>
  </si>
  <si>
    <t>D1.3d</t>
  </si>
  <si>
    <t>Describe plan for coordination with impacted electric utilities (e.g., regarding distribution planning and load management).</t>
  </si>
  <si>
    <t>Describe how impacted electric utilities’ distribution planning and supply trajectories inform the project.</t>
  </si>
  <si>
    <t>D1.4 — Customer Access &amp; Program Accessibility</t>
  </si>
  <si>
    <t>D1.4a</t>
  </si>
  <si>
    <t>Describe how the program ensures accessibility for eligible customers.</t>
  </si>
  <si>
    <t>Address: cost barriers and proposed mechanisms to overcome them; participation friction (eligibility simplicity, outreach, language access, enrollment process); customer recruitment priorities and approach; sustained engagement and long-term system operation.</t>
  </si>
  <si>
    <t>D1.4</t>
  </si>
  <si>
    <t>D1.4b</t>
  </si>
  <si>
    <t>Is participation available in languages other than English?</t>
  </si>
  <si>
    <t>If yes, specify languages.</t>
  </si>
  <si>
    <t>D1.5 — Localized Value</t>
  </si>
  <si>
    <t>D1.5a</t>
  </si>
  <si>
    <t>Does the project include natural gas use reductions in the geographic locations identified in Appendix A of the RFP?</t>
  </si>
  <si>
    <t>D1.5</t>
  </si>
  <si>
    <t>D1.5b</t>
  </si>
  <si>
    <t>Estimate the natural gas load reduction of the project in each geographic location identified in Appendix A of the RFP.</t>
  </si>
  <si>
    <t>Provide load reduction by location.</t>
  </si>
  <si>
    <t>D1.6 — Participating Customer Cost Impact</t>
  </si>
  <si>
    <t>D1.6a</t>
  </si>
  <si>
    <t>Does the project directly reduce participating customers’ gas bills?</t>
  </si>
  <si>
    <t>D1.6</t>
  </si>
  <si>
    <t>D1.6b</t>
  </si>
  <si>
    <t>If yes: estimated average annual therm savings per participating customer</t>
  </si>
  <si>
    <t>Numeric — therm/yr</t>
  </si>
  <si>
    <t>D1.6c</t>
  </si>
  <si>
    <t>Estimated average annual energy kWh increase or equivalent fuel increase per participating customer</t>
  </si>
  <si>
    <t>Numeric — kWh/yr</t>
  </si>
  <si>
    <t>D1.6d</t>
  </si>
  <si>
    <t>Describe impact on participating customer costs.</t>
  </si>
  <si>
    <t>Include direct bill savings, indirect changes, upfront costs. If fuel switching: account for reduced gas and increased electric. State key assumptions.</t>
  </si>
  <si>
    <t>D1.7 — Participating Customer Benefits</t>
  </si>
  <si>
    <t>D1.7a</t>
  </si>
  <si>
    <t>Describe the projected non-cost impacts of the proposal on participating PSE customers (e.g., health benefits from cooling, energy resilience or reliability).</t>
  </si>
  <si>
    <t>D1.7</t>
  </si>
  <si>
    <t>Section D2 — Supply-Side Technical Detail</t>
  </si>
  <si>
    <t>Required for supply-side proposals. Demand-side-only and CCUS-only proposals skip this section. Maps to Exhibit A, Principle D (15%).</t>
  </si>
  <si>
    <t>D2.1 — Supply Source Verification &amp; Certification</t>
  </si>
  <si>
    <t>D2.1a</t>
  </si>
  <si>
    <t>Supply source type</t>
  </si>
  <si>
    <t>RNG / Renewable hydrogen / Synthetic methane / Biogas / Methane LDAR / Other</t>
  </si>
  <si>
    <t>D2.1</t>
  </si>
  <si>
    <t>D2.1b</t>
  </si>
  <si>
    <t>D2.1c</t>
  </si>
  <si>
    <t>Feedstock or energy source</t>
  </si>
  <si>
    <t>e.g., dairy manure, landfill gas, electrolysis.</t>
  </si>
  <si>
    <t>D2.1d</t>
  </si>
  <si>
    <t>Is the supply source certified under a recognized standard?</t>
  </si>
  <si>
    <t>If yes, specify (Green-e, WA CFS, EPA RFS).</t>
  </si>
  <si>
    <t>D2.1e</t>
  </si>
  <si>
    <t>M-RETs registration and tracking approach</t>
  </si>
  <si>
    <t>Describe M-RETs registration, tracking, and retirement. N/A if not applicable.</t>
  </si>
  <si>
    <t>D2.1f</t>
  </si>
  <si>
    <t>Describe supply source verification: chain of custody, feedstock documentation, third-party certification, and how retired attributes will be reported to PSE on an ongoing basis.</t>
  </si>
  <si>
    <t>D2.2 — Technology Readiness &amp; Implementation Credibility</t>
  </si>
  <si>
    <t>D2.2a</t>
  </si>
  <si>
    <t>Technology readiness level (TRL)</t>
  </si>
  <si>
    <t>TRL 7 / TRL 8 / TRL 9</t>
  </si>
  <si>
    <t>D2.2</t>
  </si>
  <si>
    <t>D2.2b</t>
  </si>
  <si>
    <t>Is this technology currently operating at commercial scale elsewhere?</t>
  </si>
  <si>
    <t>If yes, provide location and scale.</t>
  </si>
  <si>
    <t>D2.2c</t>
  </si>
  <si>
    <t>Current project development status</t>
  </si>
  <si>
    <t>e.g., site control, permitting, interconnection, offtake agreements.</t>
  </si>
  <si>
    <t>D2.2d</t>
  </si>
  <si>
    <t>Any additional detail on technology readiness or remaining milestones?</t>
  </si>
  <si>
    <t>D2.3 — System Integration &amp; Compatibility</t>
  </si>
  <si>
    <t>D2.3a</t>
  </si>
  <si>
    <t>Point of interconnection with PSE’s gas delivery system</t>
  </si>
  <si>
    <t>Location and connection type.</t>
  </si>
  <si>
    <t>D2.3</t>
  </si>
  <si>
    <t>D2.3b</t>
  </si>
  <si>
    <t>Gas quality / composition specifications</t>
  </si>
  <si>
    <t>e.g., Btu content, Wobbe index, H2 blend %, Northwest Gas Association Biomethane Quality Standard reference.</t>
  </si>
  <si>
    <t>D2.3c</t>
  </si>
  <si>
    <t>Does the project require modifications to PSE’s gas infrastructure?</t>
  </si>
  <si>
    <t>If yes, describe.</t>
  </si>
  <si>
    <t>D2.3d</t>
  </si>
  <si>
    <t>Describe technical compatibility with PSE’s gas system, operational integration, and safety / regulatory compliance (e.g., PHMSA, FERC). Where applicable, include the mechanism to match the fuel heat content to the current system.</t>
  </si>
  <si>
    <t>Section D3 — CCUS Technical Detail</t>
  </si>
  <si>
    <t>Required for CCUS proposals. D3 applies to projects whose primary mechanism of GHG reduction is the capture of CO₂ at the point of emission, followed by permanent geological storage or demonstrated long-term utilization. Projects upstream of PSE’s system boundary are not eligible.</t>
  </si>
  <si>
    <t>D3.1 — Capture Technology Specification &amp; Equipment Selection</t>
  </si>
  <si>
    <t>D3.1a</t>
  </si>
  <si>
    <t>Capture technology type</t>
  </si>
  <si>
    <t>Post-combustion (amine/solvent) / Post-combustion (PSA) / Post-combustion (membrane) / Oxyfuel combustion / Direct air capture (DAC) / Other</t>
  </si>
  <si>
    <t>D3.1</t>
  </si>
  <si>
    <t>D3.1b</t>
  </si>
  <si>
    <t>If other, describe capture technology</t>
  </si>
  <si>
    <t>D3.1c</t>
  </si>
  <si>
    <t>Designed CO₂ capture efficiency (%)</t>
  </si>
  <si>
    <t>Design capture rate as % of CO₂ captured (not vented) in the flue gas or source stream. Include any designed bypass.</t>
  </si>
  <si>
    <t>D3.1d</t>
  </si>
  <si>
    <t>Expected operational capture efficiency (%)</t>
  </si>
  <si>
    <t>Real-world operating efficiency accounting for downtime, load variation, and solvent / adsorbent degradation; calculated as the volume of CO₂ captured over the volume generated.</t>
  </si>
  <si>
    <t>D3.1e</t>
  </si>
  <si>
    <t>Exhaust composition of the targeted captured stream (% by component)</t>
  </si>
  <si>
    <t>Purity specification at the capture outlet, prior to compression. Include CO₂, H₂O, O₂, and any other trace contaminants.</t>
  </si>
  <si>
    <t>D3.1f</t>
  </si>
  <si>
    <t>Estimated parasitic energy load (% of host facility’s total energy consumption)</t>
  </si>
  <si>
    <t>Energy consumed by capture operations as a share of host facility energy.</t>
  </si>
  <si>
    <t>D3.1g</t>
  </si>
  <si>
    <t>Energy source for capture operations</t>
  </si>
  <si>
    <t>e.g., grid power, on-site gas generation, waste heat recovery.</t>
  </si>
  <si>
    <t>D3.1h</t>
  </si>
  <si>
    <t>Equipment manufacturer(s) / technology licensor(s), if known</t>
  </si>
  <si>
    <t>If vendor not yet selected, describe the selection process.</t>
  </si>
  <si>
    <t>D3.1i</t>
  </si>
  <si>
    <t>Describe the capture technology and equipment selection rationale.</t>
  </si>
  <si>
    <t>Address: technology type and operating principle; basis for selecting this technology over alternatives; expected reliability and uptime; integration with the host facility’s operations.</t>
  </si>
  <si>
    <t>D3.2 — Sequestration or Utilization Pathway</t>
  </si>
  <si>
    <t>D3.2a</t>
  </si>
  <si>
    <t>Captured CO₂ disposition pathway</t>
  </si>
  <si>
    <t>Permanent geological storage (saline aquifer) / Permanent geological storage (depleted reservoir) / Enhanced oil recovery (EOR) / Utilization — mineralization / Utilization — building materials / Utilization — other / Not yet determined</t>
  </si>
  <si>
    <t>D3.2</t>
  </si>
  <si>
    <t>D3.2b</t>
  </si>
  <si>
    <t>If utilization: describe the end use and the evidence that CO₂ storage is permanent or long-term.</t>
  </si>
  <si>
    <t>If geological storage: enter N/A here and complete D3.2c–D3.2g.</t>
  </si>
  <si>
    <t>D3.2c</t>
  </si>
  <si>
    <t>Storage formation type and location (geological storage only)</t>
  </si>
  <si>
    <t>e.g., Saline aquifer, Yakima Fold Belt; depleted gas reservoir, eastern WA. If unknown, state unknown.</t>
  </si>
  <si>
    <t>D3.2d</t>
  </si>
  <si>
    <t>Estimated storage formation depth (meters)</t>
  </si>
  <si>
    <t>Depth to top of target injection zone. If unknown, state unknown.</t>
  </si>
  <si>
    <t>D3.2e</t>
  </si>
  <si>
    <t>Estimated storage site capacity (MTCO₂)</t>
  </si>
  <si>
    <t>Estimated total capacity of the proposed storage site. If unknown, state unknown.</t>
  </si>
  <si>
    <t>D3.2f</t>
  </si>
  <si>
    <t>Pore space rights status</t>
  </si>
  <si>
    <t>Owned / Leased / Option agreement / Under negotiation / Not secured</t>
  </si>
  <si>
    <t>D3.2g</t>
  </si>
  <si>
    <t>Proposed storage operator (if different from project developer)</t>
  </si>
  <si>
    <t>Name and brief description of storage operator experience.</t>
  </si>
  <si>
    <t>D3.2h</t>
  </si>
  <si>
    <t>Transport mode(s)</t>
  </si>
  <si>
    <t>Pipeline / Rail / Barge or ship / Trucking</t>
  </si>
  <si>
    <t>D3.2i</t>
  </si>
  <si>
    <t>Proposed transport operator (if different from project developer)</t>
  </si>
  <si>
    <t>Name and brief description of transport operator experience.</t>
  </si>
  <si>
    <t>D3.3 — Technology Readiness &amp; Implementation Credibility</t>
  </si>
  <si>
    <t>D3.3a</t>
  </si>
  <si>
    <t>Capture system technology readiness level (TRL)</t>
  </si>
  <si>
    <t>TRL 7 (system prototype demonstrated) / TRL 8 (system complete and qualified) / TRL 9 (proven in operational environment)</t>
  </si>
  <si>
    <t>D3.3</t>
  </si>
  <si>
    <t>D3.3b</t>
  </si>
  <si>
    <t>Disposition pathway technology readiness level (TRL)</t>
  </si>
  <si>
    <t>TRL 7 / TRL 8 / TRL 9. For storage in saline reservoirs, select TRL 9.</t>
  </si>
  <si>
    <t>D3.3c</t>
  </si>
  <si>
    <t>Is the capture technology currently operating at commercial scale elsewhere?</t>
  </si>
  <si>
    <t>If yes: identify at least one comparable deployment (name, location, capacity in tons CO₂ captured per annum).</t>
  </si>
  <si>
    <t>D3.3d</t>
  </si>
  <si>
    <t>Capture site host agreement status</t>
  </si>
  <si>
    <t>Executed agreement / Letter of intent / Term sheet / Under negotiation / Not yet initiated</t>
  </si>
  <si>
    <t>D3.3e</t>
  </si>
  <si>
    <t>CO₂ transport / pipeline arrangement status</t>
  </si>
  <si>
    <t>Executed agreement / Letter of intent / Under negotiation / Own transport / Not applicable (on-site injection) / Not yet initiated</t>
  </si>
  <si>
    <t>D3.3f</t>
  </si>
  <si>
    <t>EPA Class VI injection well permit status (or state equivalent)</t>
  </si>
  <si>
    <t>Permit granted / Application submitted / Pre-application consultation initiated / Not yet initiated / N/A (utilization pathway)</t>
  </si>
  <si>
    <t>D3.3g</t>
  </si>
  <si>
    <t>Target date for first CO₂ injection</t>
  </si>
  <si>
    <t>MM/DD/YYYY</t>
  </si>
  <si>
    <t>D3.3h</t>
  </si>
  <si>
    <t>Target date for full operational capacity</t>
  </si>
  <si>
    <t>D3.3i</t>
  </si>
  <si>
    <t>Describe remaining critical path items and key risks to the implementation timeline.</t>
  </si>
  <si>
    <t>Focus on what is NOT already captured in D3.3d–h: financing status, remaining milestones, and risks that could delay first injection or full capacity. Do not restate the structured fields above.</t>
  </si>
  <si>
    <t>D3.4 — Permitting, Regulatory Compliance &amp; Long-Term Liability</t>
  </si>
  <si>
    <t>D3.4a</t>
  </si>
  <si>
    <t>List all permits and approvals required for the capture facility, CO₂ transport, and injection well(s). For each: permit/approval name; issuing authority; current status; expected date.</t>
  </si>
  <si>
    <t>Narrative (350 words max)</t>
  </si>
  <si>
    <t>D3.4</t>
  </si>
  <si>
    <t>D3.4b</t>
  </si>
  <si>
    <t>Describe financial assurance obligations (EPA or state) for post-injection site care and the proposed allocation of long-term storage liability among project developer, storage operator, PSE, and (if applicable) state assumption of liability. Identify the contractual or regulatory mechanism that governs the liability allocation.</t>
  </si>
  <si>
    <t>Combined response: financial assurance and liability allocation.</t>
  </si>
  <si>
    <t>Lifecycle Assessment — Common Methodology</t>
  </si>
  <si>
    <t>Required for ALL proposals. This tab establishes the methodology, system boundary, and common emission factors that govern the project-type-specific LCA tabs. Complete this tab first, then complete LCA-D1 (demand-side), LCA-D2 (supply-side), and/or LCA-D3 (CCUS) as applicable. Hybrid proposals complete all relevant tabs. PSE-LOCKED methodology cells (yellow) are not editable and must be used as stated.</t>
  </si>
  <si>
    <t>Section 1 — System Boundary</t>
  </si>
  <si>
    <t xml:space="preserve">  1.3a Project operational period (years)</t>
  </si>
  <si>
    <t>From Section A, A3c</t>
  </si>
  <si>
    <t xml:space="preserve">  1.3b Construction / pre-operational period (years)</t>
  </si>
  <si>
    <t xml:space="preserve">  1.3c Post-operational monitoring period considered (years)</t>
  </si>
  <si>
    <t>CCUS storage: at minimum 100 yrs (see 2.7). Demand/supply: typically 0.</t>
  </si>
  <si>
    <t>e.g., "per premise per year" (D1); "per dekatherm delivered" (D2); "per tonne CO₂ captured" (D3).</t>
  </si>
  <si>
    <t>UPSTREAM / FUEL CYCLE</t>
  </si>
  <si>
    <t>Enter Y if applicable</t>
  </si>
  <si>
    <t xml:space="preserve">  ☐  Upstream natural gas production &amp; processing</t>
  </si>
  <si>
    <t xml:space="preserve">  ☐  Natural gas transmission &amp; distribution (methane leakage)</t>
  </si>
  <si>
    <t xml:space="preserve">  ☐  Upstream electricity generation</t>
  </si>
  <si>
    <t xml:space="preserve">  ☐  Grid electricity T&amp;D losses</t>
  </si>
  <si>
    <t xml:space="preserve">  ☐  Upstream feedstock collection / production (D2)</t>
  </si>
  <si>
    <t xml:space="preserve">  ☐  Upstream H₂ production energy (D2)</t>
  </si>
  <si>
    <t>OPERATIONAL</t>
  </si>
  <si>
    <t xml:space="preserve">  ☐  Direct combustion (natural gas at point of use)</t>
  </si>
  <si>
    <t xml:space="preserve">  ☐  Refrigerant leakage (D1, if applicable)</t>
  </si>
  <si>
    <t xml:space="preserve">  ☐  Capture system parasitic energy (D3)</t>
  </si>
  <si>
    <t xml:space="preserve">  ☐  Capture system thermal energy / solvent regeneration (D3)</t>
  </si>
  <si>
    <t xml:space="preserve">  ☐  CO₂ compression, transport, injection (D3)</t>
  </si>
  <si>
    <t xml:space="preserve">  ☐  Fugitive CO₂ release during transport / injection (D3)</t>
  </si>
  <si>
    <t xml:space="preserve">  ☐  Production-phase methane / hydrogen leakage (D2)</t>
  </si>
  <si>
    <t xml:space="preserve">  ☐  Pipeline blending / distribution leakage (D2)</t>
  </si>
  <si>
    <t>LIFECYCLE / CAPITAL</t>
  </si>
  <si>
    <t xml:space="preserve">  ☐  Embodied emissions of equipment / materials</t>
  </si>
  <si>
    <t xml:space="preserve">  ☐  Construction / installation</t>
  </si>
  <si>
    <t xml:space="preserve">  ☐  Solvent or sorbent manufacture / replacement (D3)</t>
  </si>
  <si>
    <t xml:space="preserve">  ☐  End-of-life / decommissioning</t>
  </si>
  <si>
    <t xml:space="preserve">  ☐  Transportation &amp; logistics (non-CO₂ stream)</t>
  </si>
  <si>
    <t>LONG-TERM / PERMANENCE</t>
  </si>
  <si>
    <t xml:space="preserve">  ☐  Long-term storage seepage (D3)</t>
  </si>
  <si>
    <t xml:space="preserve">  ☐  Utilization product re-release / end-of-product-life (D3)</t>
  </si>
  <si>
    <t xml:space="preserve">  ☐  EOR-induced incremental hydrocarbon production (D3)</t>
  </si>
  <si>
    <t>Section 2 — PSE-Locked Methodology Parameters</t>
  </si>
  <si>
    <t>Yellow cells are PSE-locked: bidders must use these values for evaluation. Alternative values may be discussed in narrative responses but the locked values are used to compute reported MTCO₂e and $/MTCO₂e for comparability across bids.</t>
  </si>
  <si>
    <t>Parameter</t>
  </si>
  <si>
    <t>PSE-Locked Value</t>
  </si>
  <si>
    <t>Unit</t>
  </si>
  <si>
    <t>Source / Convention</t>
  </si>
  <si>
    <t>2.1</t>
  </si>
  <si>
    <t>GWP horizon</t>
  </si>
  <si>
    <t>100-year</t>
  </si>
  <si>
    <t>—</t>
  </si>
  <si>
    <t>CCA compliance alignment</t>
  </si>
  <si>
    <t>2.2</t>
  </si>
  <si>
    <t>CH₄ GWP value</t>
  </si>
  <si>
    <t>28</t>
  </si>
  <si>
    <t>IPCC AR5, 100-yr (no climate-carbon feedback)</t>
  </si>
  <si>
    <t>2.3</t>
  </si>
  <si>
    <t>N₂O GWP value</t>
  </si>
  <si>
    <t>265</t>
  </si>
  <si>
    <t>IPCC AR5, 100-yr</t>
  </si>
  <si>
    <t>2.4</t>
  </si>
  <si>
    <t>CO₂ GWP value</t>
  </si>
  <si>
    <t>By definition</t>
  </si>
  <si>
    <t>2.5</t>
  </si>
  <si>
    <t>Biogenic CO₂ treatment</t>
  </si>
  <si>
    <t>Combustion CO₂ from short-cycle biogenic feedstock counted at zero ONLY if matched by documented carbon uptake; net carbon balance disclosed in LCA-D2</t>
  </si>
  <si>
    <t>IPCC LULUCF; PSE policy</t>
  </si>
  <si>
    <t>2.6</t>
  </si>
  <si>
    <t>Grid emission factor basis (fuel switching)</t>
  </si>
  <si>
    <t>Marginal (consequential)</t>
  </si>
  <si>
    <t>Aligned with B3.1a; required for D1 fuel-switching evaluation</t>
  </si>
  <si>
    <t>2.7</t>
  </si>
  <si>
    <t>CCUS storage permanence horizon</t>
  </si>
  <si>
    <t>1000</t>
  </si>
  <si>
    <t>years</t>
  </si>
  <si>
    <t>IPCC AR6 / Nature 2024 (Edwards et al.) — durability standard for CDR sufficient to neutralize fossil CO₂ in a net-zero framework. Distinct from regulatory PISC monitoring (50 yr EPA Class VI / 100 yr CARB LCFS) which addresses permitting, not climate equivalence.</t>
  </si>
  <si>
    <t>2.8</t>
  </si>
  <si>
    <t>Hydrogen GWP (if applicable)</t>
  </si>
  <si>
    <t>11.6</t>
  </si>
  <si>
    <t>IPCC AR6 100-yr indirect GWP, central estimate; report sensitivity at 5–37</t>
  </si>
  <si>
    <t>2.9</t>
  </si>
  <si>
    <t>Methane GWP for sensitivity (high case)</t>
  </si>
  <si>
    <t>82.5</t>
  </si>
  <si>
    <t>IPCC AR6 20-yr CH₄; bidders provide sensitivity using this value</t>
  </si>
  <si>
    <t>Section 3 — Common Emission Factors (PSE-Specified)</t>
  </si>
  <si>
    <t>Value</t>
  </si>
  <si>
    <t>Source / Reference</t>
  </si>
  <si>
    <t>3.1</t>
  </si>
  <si>
    <t>Natural gas COMBUSTION emission factor</t>
  </si>
  <si>
    <t>kg CO₂e/therm</t>
  </si>
  <si>
    <t>EPA 40 CFR Part 98, Table C-2 &amp; NN-1; IPCC AR5 GWPs (CH4=28, N2O=265)</t>
  </si>
  <si>
    <t>N/A</t>
  </si>
  <si>
    <t>3.2a</t>
  </si>
  <si>
    <t>Natural gas UPSTREAM EF — British Columbia Canada Supplied Gas</t>
  </si>
  <si>
    <t>PSCAA Final SEIS, March 2019 (GHGenius model); updated to IPCC AR5 GWPs</t>
  </si>
  <si>
    <t>3.2b</t>
  </si>
  <si>
    <t>Natural gas UPSTREAM EF — U.S. Rockies Supplied Gas</t>
  </si>
  <si>
    <t>PSCAA Final SEIS, March 2019 (GREET upper sensitivity); updated to IPCC AR5 GWPs</t>
  </si>
  <si>
    <t>3.3</t>
  </si>
  <si>
    <t>kg CO₂e/kWh</t>
  </si>
  <si>
    <t>3.4</t>
  </si>
  <si>
    <t>Refrigerant EF — primary refrigerant type (if applicable)</t>
  </si>
  <si>
    <t>kg CO₂e/kg</t>
  </si>
  <si>
    <t>IPCC AR5 GWP by refrigerant type: R-410A = 2,088 | R-32 = 675 | R-134a = 1,430 | R-22 = 1,810 kg CO₂e/kg. Bidder enters value for the primary refrigerant used in their project.</t>
  </si>
  <si>
    <t>Section 4 — Data Quality &amp; Sensitivity Framework</t>
  </si>
  <si>
    <t>Each project-type LCA tab requires bidders to provide low / central / high values for the three (3) most material assumptions affecting net GHG reduction. These will produce a sensitivity band on lifetime MTCO₂e that PSE will reference alongside the point estimate. Identify the assumptions and rate data quality (H/M/L) below.</t>
  </si>
  <si>
    <t>Material Assumption</t>
  </si>
  <si>
    <t>Central Value</t>
  </si>
  <si>
    <t>Source</t>
  </si>
  <si>
    <t>Quality (H/M/L)</t>
  </si>
  <si>
    <t>4.1</t>
  </si>
  <si>
    <t>4.2</t>
  </si>
  <si>
    <t>4.3</t>
  </si>
  <si>
    <t>Add additional rows below as needed.</t>
  </si>
  <si>
    <t>Section 5 — Net Reduction Roll-Up &amp; Cross-References to Section B</t>
  </si>
  <si>
    <t>Pulls net reductions from the project-type tabs. Hybrid proposals: values sum across all relevant tabs. These cells substantiate Section B (B1a, B1d, B2a, B2c). The =IFERROR(...,0) wrappers let a tab return zero if the project does not include that domain.</t>
  </si>
  <si>
    <t>Roll-up</t>
  </si>
  <si>
    <t>Cross-reference</t>
  </si>
  <si>
    <t>5.1</t>
  </si>
  <si>
    <t>Net annual natural gas reduction (D1 + D2 displacement)</t>
  </si>
  <si>
    <t>therms/year</t>
  </si>
  <si>
    <t>→ Section B, B1a</t>
  </si>
  <si>
    <t>5.2</t>
  </si>
  <si>
    <t>Net annual GHG reduction (all applicable tabs)</t>
  </si>
  <si>
    <t>MTCO₂e/year</t>
  </si>
  <si>
    <t>→ Section B, B1d</t>
  </si>
  <si>
    <t>5.3</t>
  </si>
  <si>
    <t>Total lifetime natural gas reduction</t>
  </si>
  <si>
    <t>therms</t>
  </si>
  <si>
    <t>→ Section B, B2a</t>
  </si>
  <si>
    <t>5.4</t>
  </si>
  <si>
    <t>Total lifetime GHG reduction (central case)</t>
  </si>
  <si>
    <t>MTCO₂e</t>
  </si>
  <si>
    <t>→ Section B, B2c</t>
  </si>
  <si>
    <t>5.5</t>
  </si>
  <si>
    <t>Lifetime GHG reduction — sensitivity LOW</t>
  </si>
  <si>
    <t>→ Section B, B3e</t>
  </si>
  <si>
    <t>5.6</t>
  </si>
  <si>
    <t>Lifetime GHG reduction — sensitivity HIGH</t>
  </si>
  <si>
    <t>LCA-D1 — Demand-Side Lifecycle Assessment</t>
  </si>
  <si>
    <t>Required for demand-side proposals (electrification, fuel switching, efficiency). Skip if your project domain is exclusively Supply-side or CCUS. Uses PSE-locked methodology parameters from the LCA - Common tab. Per-unit values × number of units = total. Net cells in row 30, 31, 34, 35 are pulled into LCA - Common Section 5.</t>
  </si>
  <si>
    <t>Section D1.1 — Functional Unit &amp; Scale</t>
  </si>
  <si>
    <t>Functional unit (e.g., per single-family home, per heat pump installed)</t>
  </si>
  <si>
    <t>Number of units / premises</t>
  </si>
  <si>
    <t>Must match A1g</t>
  </si>
  <si>
    <t>Section D1.2 — Baseline (Counterfactual) Scenario</t>
  </si>
  <si>
    <t>Per Unit</t>
  </si>
  <si>
    <t>Total</t>
  </si>
  <si>
    <t>Annual natural gas consumption (baseline)</t>
  </si>
  <si>
    <t>Source: historical billing / TRM / simulation</t>
  </si>
  <si>
    <t>Annual electricity consumption (baseline)</t>
  </si>
  <si>
    <t>kWh/year</t>
  </si>
  <si>
    <t>If applicable</t>
  </si>
  <si>
    <t>D1.2c</t>
  </si>
  <si>
    <t>Annual refrigerant emissions (baseline)</t>
  </si>
  <si>
    <t>Often 0 for non-refrigerant baselines</t>
  </si>
  <si>
    <t>D1.2d</t>
  </si>
  <si>
    <t>Annual GHG emissions (baseline) — calculated</t>
  </si>
  <si>
    <t>Combustion + upstream CH₄ + grid (gross-up for T&amp;D) + refrigerants</t>
  </si>
  <si>
    <t>D1.2e</t>
  </si>
  <si>
    <t>Source of baseline data (≤50 words)</t>
  </si>
  <si>
    <t>Section D1.3 — Project Scenario</t>
  </si>
  <si>
    <t>Annual natural gas consumption (project)</t>
  </si>
  <si>
    <t>0 for full electrification</t>
  </si>
  <si>
    <t>Annual electricity consumption (project)</t>
  </si>
  <si>
    <t>Marginal grid EF applies per Common 2.6</t>
  </si>
  <si>
    <t>Annual refrigerant emissions (project)</t>
  </si>
  <si>
    <t>Leakage from new heat pump refrigerants</t>
  </si>
  <si>
    <t>Annual GHG emissions (project) — calculated</t>
  </si>
  <si>
    <t>Section D1.4 — Net Reductions</t>
  </si>
  <si>
    <t>Cross-ref</t>
  </si>
  <si>
    <t>Net annual natural gas reduction (total)</t>
  </si>
  <si>
    <t>→ LCA-Common 5.1</t>
  </si>
  <si>
    <t>Net annual GHG reduction (total)</t>
  </si>
  <si>
    <t>→ LCA-Common 5.2</t>
  </si>
  <si>
    <t>D1.4c</t>
  </si>
  <si>
    <t>Project lifetime (years)</t>
  </si>
  <si>
    <t>From A3c</t>
  </si>
  <si>
    <t>D1.4d</t>
  </si>
  <si>
    <t>Annual degradation rate (%)</t>
  </si>
  <si>
    <t>%/year</t>
  </si>
  <si>
    <t>From B2e; enter 0 if none</t>
  </si>
  <si>
    <t>D1.4e</t>
  </si>
  <si>
    <t>Lifetime natural gas reduction</t>
  </si>
  <si>
    <t>→ LCA-Common 5.3</t>
  </si>
  <si>
    <t>D1.4f</t>
  </si>
  <si>
    <t>Lifetime GHG reduction (CENTRAL)</t>
  </si>
  <si>
    <t>→ LCA-Common 5.4</t>
  </si>
  <si>
    <t>D1.4g</t>
  </si>
  <si>
    <t>Lifetime GHG reduction (LOW sensitivity)</t>
  </si>
  <si>
    <t>Bidder-computed; → LCA-Common 5.5</t>
  </si>
  <si>
    <t>D1.4h</t>
  </si>
  <si>
    <t>Lifetime GHG reduction (HIGH sensitivity)</t>
  </si>
  <si>
    <t>Bidder-computed; → LCA-Common 5.6</t>
  </si>
  <si>
    <t>Section D1.5 — Sensitivity Drivers</t>
  </si>
  <si>
    <t>Identify the 2–3 variables driving the LOW/HIGH band (≤200 words)</t>
  </si>
  <si>
    <t>LCA-D2 — Supply-Side Lifecycle Assessment</t>
  </si>
  <si>
    <t>Required for supply-side proposals (RNG, biogas, renewable hydrogen, synthetic methane, methane LDAR). Skip if your project domain is exclusively Demand-side or CCUS. Captures avoided baseline emissions (e.g., feedstock fate) AND project lifecycle emissions. Net cells in row 22, 23, 36, 37, 38, 39 are pulled into LCA - Common Section 5.</t>
  </si>
  <si>
    <t>Section D2.1 — Functional Unit &amp; Annual Production</t>
  </si>
  <si>
    <t>Functional unit (e.g., per dekatherm RNG delivered; per kg H₂ produced)</t>
  </si>
  <si>
    <t>Match D2.1a</t>
  </si>
  <si>
    <t>Annual production volume (therms/year, or kg H₂/year)</t>
  </si>
  <si>
    <t>Lifetime production volume</t>
  </si>
  <si>
    <t>Section D2.2 — Counterfactual / Avoided Baseline Emissions</t>
  </si>
  <si>
    <t>Describes what would happen absent the project. Includes BOTH (a) avoided feedstock-fate emissions (e.g., manure lagoon methane that would have been emitted) and (b) displaced pipeline gas emissions. Avoided emissions are credited; double counting must be avoided.</t>
  </si>
  <si>
    <t>Feedstock fate baseline (≤100 words)</t>
  </si>
  <si>
    <t>Avoided baseline CH₄ emissions (annual)</t>
  </si>
  <si>
    <t>Convert tonnes CH₄ × CH₄ GWP from Common 2.2</t>
  </si>
  <si>
    <t>Avoided baseline other GHG emissions (annual)</t>
  </si>
  <si>
    <t>Displaced pipeline natural gas (annual)</t>
  </si>
  <si>
    <t>Equals annual production if 1:1 displacement; adjust if not</t>
  </si>
  <si>
    <t>D2.2e</t>
  </si>
  <si>
    <t>Avoided emissions from displaced pipeline gas (annual)</t>
  </si>
  <si>
    <t>Combustion + upstream CH₄ of displaced gas</t>
  </si>
  <si>
    <t>D2.2f</t>
  </si>
  <si>
    <t>Net annual natural gas displacement (= D2.2d)</t>
  </si>
  <si>
    <t>D2.2g</t>
  </si>
  <si>
    <t>Lifetime natural gas displacement</t>
  </si>
  <si>
    <t>Section D2.3 — Biogenic CO₂ Election</t>
  </si>
  <si>
    <t>Biogenic CO₂ treatment (per Common 2.5)</t>
  </si>
  <si>
    <t>Per LCA - Common Section 2.5 (locked)</t>
  </si>
  <si>
    <t>Documentation of short-cycle biogenic origin (≤100 words)</t>
  </si>
  <si>
    <t>Section D2.4 — Project Lifecycle Emissions (Annual)</t>
  </si>
  <si>
    <t>D2.4a</t>
  </si>
  <si>
    <t>Feedstock collection / transport</t>
  </si>
  <si>
    <t>e.g., truck transport of manure, woody biomass</t>
  </si>
  <si>
    <t>D2.4b</t>
  </si>
  <si>
    <t>Production / processing electricity</t>
  </si>
  <si>
    <t>kWh × Common 3.3</t>
  </si>
  <si>
    <t>D2.4c</t>
  </si>
  <si>
    <t>Production / processing thermal energy</t>
  </si>
  <si>
    <t>Onsite gas use, etc.</t>
  </si>
  <si>
    <t>D2.4d</t>
  </si>
  <si>
    <t>Production-phase methane / hydrogen leakage</t>
  </si>
  <si>
    <t>Apply hydrogen GWP from Common 2.8 if H₂</t>
  </si>
  <si>
    <t>D2.4e</t>
  </si>
  <si>
    <t>Distribution / blending into PSE system</t>
  </si>
  <si>
    <t>Pipeline leakage at injection point</t>
  </si>
  <si>
    <t>D2.4f</t>
  </si>
  <si>
    <t>Combustion at end use (biogenic CO₂ — per Common 2.5)</t>
  </si>
  <si>
    <t>0 if short-cycle biogenic; otherwise full value</t>
  </si>
  <si>
    <t>D2.4g</t>
  </si>
  <si>
    <t>Embodied emissions (annualized)</t>
  </si>
  <si>
    <t>Capital equipment ÷ lifetime</t>
  </si>
  <si>
    <t>D2.4h</t>
  </si>
  <si>
    <t>TOTAL project lifecycle emissions (annual)</t>
  </si>
  <si>
    <t>Section D2.5 — Net GHG Reduction</t>
  </si>
  <si>
    <t>D2.5a</t>
  </si>
  <si>
    <t>Net annual GHG reduction</t>
  </si>
  <si>
    <t>D2.5b</t>
  </si>
  <si>
    <t>D2.5c</t>
  </si>
  <si>
    <t>→ LCA-Common 5.5</t>
  </si>
  <si>
    <t>D2.5d</t>
  </si>
  <si>
    <t>→ LCA-Common 5.6</t>
  </si>
  <si>
    <t>Section D2.6 — Sensitivity Drivers</t>
  </si>
  <si>
    <t>Identify the 2–3 variables driving the LOW/HIGH band (≤200 words). Common drivers: upstream methane leakage rate, feedstock CH₄ baseline assumption, electrolyzer power EF, hydrogen leakage GWP (5/11.6/37), displaced gas attribution.</t>
  </si>
  <si>
    <t>LCA-D3 — CCUS Lifecycle Assessment</t>
  </si>
  <si>
    <t>Required for CCUS proposals. Captures the full carbon mass balance: tons generated at host, captured, vented, and the lifecycle emissions of the capture–transport–storage chain. Includes host-facility additionality, permanence, and (where applicable) utilization product fate and EOR-induced incremental hydrocarbons. Net cells in rows 49, 53, 54, 55 are pulled into LCA - Common Section 5.</t>
  </si>
  <si>
    <t>Section D3.1 — Host Facility Identification &amp; Additionality</t>
  </si>
  <si>
    <t>Host facility name &amp; location</t>
  </si>
  <si>
    <t>Host facility primary product / process</t>
  </si>
  <si>
    <t>Host facility current annual CO₂ emissions (vented baseline)</t>
  </si>
  <si>
    <t>Host facility expected operational life WITH CCS project</t>
  </si>
  <si>
    <t>Host facility expected operational life WITHOUT CCS project</t>
  </si>
  <si>
    <t>Does CCS funding extend operational life of fossil asset? (Y/N)</t>
  </si>
  <si>
    <t>Y/N</t>
  </si>
  <si>
    <t>Additionality explanation (≤200 words): explain how CCA funding changes facility GHG trajectory</t>
  </si>
  <si>
    <t>Section D3.2 — Captured / Vented CO₂ Mass Balance (Annual)</t>
  </si>
  <si>
    <t>Annual CO₂ generated at host (= D3.1c)</t>
  </si>
  <si>
    <t>Designed capture rate (%)</t>
  </si>
  <si>
    <t>%</t>
  </si>
  <si>
    <t>From D3.1c</t>
  </si>
  <si>
    <t>Expected operational capture rate (%)</t>
  </si>
  <si>
    <t>From D3.1d; basis for LCA</t>
  </si>
  <si>
    <t>Annual CO₂ captured</t>
  </si>
  <si>
    <t>Annual CO₂ vented (slipped past capture)</t>
  </si>
  <si>
    <t>Section D3.3 — Capture System Operational Emissions (Annual)</t>
  </si>
  <si>
    <t>Parasitic electricity demand</t>
  </si>
  <si>
    <t>Parasitic electricity emissions</t>
  </si>
  <si>
    <t>Thermal energy demand (solvent regeneration, etc.)</t>
  </si>
  <si>
    <t>therms/year or MWh/year</t>
  </si>
  <si>
    <t>Thermal energy emissions</t>
  </si>
  <si>
    <t>Solvent / sorbent makeup &amp; degradation emissions</t>
  </si>
  <si>
    <t>Capture system total operational emissions (annual)</t>
  </si>
  <si>
    <t>Section D3.4 — CO₂ Transport (Annual)</t>
  </si>
  <si>
    <t>Transport mode (pipeline / rail / truck / barge)</t>
  </si>
  <si>
    <t>Select</t>
  </si>
  <si>
    <t>Distance</t>
  </si>
  <si>
    <t>km</t>
  </si>
  <si>
    <t>D3.4c</t>
  </si>
  <si>
    <t>Transport energy emissions</t>
  </si>
  <si>
    <t>D3.4d</t>
  </si>
  <si>
    <t>Fugitive CO₂ release rate during transport</t>
  </si>
  <si>
    <t>D3.4e</t>
  </si>
  <si>
    <t>Annual fugitive CO₂ losses</t>
  </si>
  <si>
    <t>D3.4f</t>
  </si>
  <si>
    <t>Transport total emissions (annual)</t>
  </si>
  <si>
    <t>Section D3.5 — Injection / Storage Operations (Annual)</t>
  </si>
  <si>
    <t>D3.5a</t>
  </si>
  <si>
    <t>Injection energy demand</t>
  </si>
  <si>
    <t>D3.5b</t>
  </si>
  <si>
    <t>Injection energy emissions</t>
  </si>
  <si>
    <t>D3.5c</t>
  </si>
  <si>
    <t>Site monitoring &amp; maintenance emissions</t>
  </si>
  <si>
    <t>D3.5d</t>
  </si>
  <si>
    <t>Injection / storage total emissions (annual)</t>
  </si>
  <si>
    <t>Section D3.6 — Permanence &amp; Long-Term Fate</t>
  </si>
  <si>
    <t>D3.6a</t>
  </si>
  <si>
    <t>Disposition pathway (per D3.2a)</t>
  </si>
  <si>
    <t>D3.6b</t>
  </si>
  <si>
    <t>Storage permanence horizon (per Common 2.7)</t>
  </si>
  <si>
    <t>D3.6c</t>
  </si>
  <si>
    <t>Assumed long-term seepage / leakage rate</t>
  </si>
  <si>
    <t>CARB LCFS-listed sites typically &lt;0.01%/yr; for 1000-yr horizon, rates &gt;0.05%/yr cumulate to &gt;50% loss</t>
  </si>
  <si>
    <t>D3.6d</t>
  </si>
  <si>
    <t>Annual storage seepage emissions</t>
  </si>
  <si>
    <t>D3.6e</t>
  </si>
  <si>
    <t>Utilization durable fraction (% of captured stored durably; 100% for geological)</t>
  </si>
  <si>
    <t>D3.6f</t>
  </si>
  <si>
    <t>Annual re-release from short-lived utilization products</t>
  </si>
  <si>
    <t>D3.6g</t>
  </si>
  <si>
    <t>EOR-induced incremental hydrocarbon production (0 if non-EOR)</t>
  </si>
  <si>
    <t>bbl/year</t>
  </si>
  <si>
    <t>D3.6h</t>
  </si>
  <si>
    <t>EOR-induced incremental hydrocarbon emissions</t>
  </si>
  <si>
    <t>Combustion of incremental oil produced × oil EF</t>
  </si>
  <si>
    <t>Section D3.7 — Net GHG Reduction</t>
  </si>
  <si>
    <t>D3.7a</t>
  </si>
  <si>
    <t>Net annual GHG reduction = captured − (vented + capture op + transport + injection + seepage + re-release + EOR)</t>
  </si>
  <si>
    <t>D3.7b</t>
  </si>
  <si>
    <t>Project operational lifetime</t>
  </si>
  <si>
    <t>D3.7c</t>
  </si>
  <si>
    <t>Annual capture efficiency degradation rate</t>
  </si>
  <si>
    <t>Enter 0 if none</t>
  </si>
  <si>
    <t>D3.7d</t>
  </si>
  <si>
    <t>Lifetime GHG reduction operational period (CENTRAL)</t>
  </si>
  <si>
    <t>D3.7e</t>
  </si>
  <si>
    <t>D3.7f</t>
  </si>
  <si>
    <t>Section D3.8 — Post-Operational 1000-Year Permanence (Disclosure Only)</t>
  </si>
  <si>
    <t>Cumulative leakage over 1000-year permanence horizon at stated seepage rate (post-operational; assumes constant rate)</t>
  </si>
  <si>
    <t>Disclosure only; not netted into operational lifetime reduction</t>
  </si>
  <si>
    <t>Section D3.9 — Sensitivity Drivers</t>
  </si>
  <si>
    <t>Identify the 2–3 variables driving the LOW/HIGH band (≤200 words). Common drivers: operational capture rate, parasitic load EF (especially if grid-powered), long-term seepage assumption, host facility additionality, EOR oil EF.</t>
  </si>
  <si>
    <t>Cost Model — Structured Cost Breakdown</t>
  </si>
  <si>
    <t>Required for all proposals. Substantiates Sections A and C cost claims. Do not remove this worksheet.</t>
  </si>
  <si>
    <t>Section 1 — Cost Parameters</t>
  </si>
  <si>
    <t>Are costs in nominal or real dollars?</t>
  </si>
  <si>
    <t>Dropdown: Nominal / Real</t>
  </si>
  <si>
    <t>Assumed escalation rate (%)</t>
  </si>
  <si>
    <t>Are sales taxes included in line items?</t>
  </si>
  <si>
    <t>Dropdown: Yes / No</t>
  </si>
  <si>
    <t>Section 2 — Capital / Upfront Costs</t>
  </si>
  <si>
    <t>Cost Category</t>
  </si>
  <si>
    <t>$</t>
  </si>
  <si>
    <t>2026</t>
  </si>
  <si>
    <t>2027</t>
  </si>
  <si>
    <t>2028</t>
  </si>
  <si>
    <t>2029</t>
  </si>
  <si>
    <t>2030</t>
  </si>
  <si>
    <t>2031</t>
  </si>
  <si>
    <t>2032</t>
  </si>
  <si>
    <t>2033</t>
  </si>
  <si>
    <t>2034</t>
  </si>
  <si>
    <t>2035</t>
  </si>
  <si>
    <t>2036</t>
  </si>
  <si>
    <t>2037</t>
  </si>
  <si>
    <t>2038</t>
  </si>
  <si>
    <t>2039</t>
  </si>
  <si>
    <t>2040</t>
  </si>
  <si>
    <t>2041</t>
  </si>
  <si>
    <t>2042</t>
  </si>
  <si>
    <t>2043</t>
  </si>
  <si>
    <t>2044</t>
  </si>
  <si>
    <t>2045</t>
  </si>
  <si>
    <t>Additional Info</t>
  </si>
  <si>
    <t>Equipment &amp; materials</t>
  </si>
  <si>
    <t>Installation / construction labor</t>
  </si>
  <si>
    <t>Engineering &amp; design</t>
  </si>
  <si>
    <t>Permitting &amp; regulatory</t>
  </si>
  <si>
    <t>Customer outreach &amp; enrollment</t>
  </si>
  <si>
    <t>Program development &amp; administration</t>
  </si>
  <si>
    <t>Weatherization / building envelope measures</t>
  </si>
  <si>
    <t>Electrical panel upgrades (demand-side)</t>
  </si>
  <si>
    <t>Interconnection costs (supply-side)</t>
  </si>
  <si>
    <t>Contingency</t>
  </si>
  <si>
    <t>Other (describe)</t>
  </si>
  <si>
    <t>TOTAL CAPITAL COSTS</t>
  </si>
  <si>
    <t>Section 3 — Operating Costs</t>
  </si>
  <si>
    <t>O&amp;M — general</t>
  </si>
  <si>
    <t>Monitoring &amp; verification</t>
  </si>
  <si>
    <t>Customer support / ongoing engagement</t>
  </si>
  <si>
    <t>Insurance</t>
  </si>
  <si>
    <t>Fuel/energy costs (if applicable)</t>
  </si>
  <si>
    <t>Land leases / site costs</t>
  </si>
  <si>
    <t>Ongoing permit/regulatory</t>
  </si>
  <si>
    <t>Program administration</t>
  </si>
  <si>
    <t>TOTAL OPERATING COSTS</t>
  </si>
  <si>
    <t>Section 4 — Funding Sources</t>
  </si>
  <si>
    <t>CCA funding requested ($)</t>
  </si>
  <si>
    <t>→ Section A, A5a</t>
  </si>
  <si>
    <t>Respondent co-investment ($)</t>
  </si>
  <si>
    <t>Federal/state grants or tax credits ($ — describe)</t>
  </si>
  <si>
    <t>Customer co-pay ($ — if applicable)</t>
  </si>
  <si>
    <t>Other ($ — describe)</t>
  </si>
  <si>
    <t>TOTAL FUNDING</t>
  </si>
  <si>
    <t>→ Section A, A5b</t>
  </si>
  <si>
    <t>Section 5 — Cost Notes &amp; Assumptions</t>
  </si>
  <si>
    <t>≤300 words: How costs were estimated, why they are reasonable, key assumptions. Primary input for Criterion C3 (Cost Rationale) scoring.</t>
  </si>
  <si>
    <t>COST SUMMARY</t>
  </si>
  <si>
    <t>Total Capital Costs (all years)</t>
  </si>
  <si>
    <t>Total Operating Costs (all years)</t>
  </si>
  <si>
    <t>TOTAL PROJECT COST (all years)</t>
  </si>
  <si>
    <t>Total Funding</t>
  </si>
  <si>
    <t>Unfunded Gap (if any)</t>
  </si>
  <si>
    <t>Supporting Document Requirements</t>
  </si>
  <si>
    <t>Master list of all required and optional attachments. Naming convention: [Respondent Name]_[Project Name]_[Doc Name].[ext]</t>
  </si>
  <si>
    <t>Exhibit</t>
  </si>
  <si>
    <t>Document</t>
  </si>
  <si>
    <t>Filename Must Include</t>
  </si>
  <si>
    <t>Format</t>
  </si>
  <si>
    <t>Required?</t>
  </si>
  <si>
    <t>Referenced In</t>
  </si>
  <si>
    <t>Description</t>
  </si>
  <si>
    <t>Exhibit A</t>
  </si>
  <si>
    <t>C</t>
  </si>
  <si>
    <t>Bid Certification Form (signed)</t>
  </si>
  <si>
    <t>"Bid Certification"</t>
  </si>
  <si>
    <t>PDF (signed)</t>
  </si>
  <si>
    <t>Required (all)</t>
  </si>
  <si>
    <t>Bid Certification</t>
  </si>
  <si>
    <t>Signed scan of the Bid Certification worksheet.</t>
  </si>
  <si>
    <t>D</t>
  </si>
  <si>
    <t>Mutual Non-Disclosure Agreement (signed)</t>
  </si>
  <si>
    <t>"Confidentiality Agreement"</t>
  </si>
  <si>
    <t>Section 1</t>
  </si>
  <si>
    <t>Signed copy of Exhibit D.</t>
  </si>
  <si>
    <t>E</t>
  </si>
  <si>
    <t>Intent to Bid Form</t>
  </si>
  <si>
    <t>"Intent to Bid"</t>
  </si>
  <si>
    <t>PDF</t>
  </si>
  <si>
    <t>Optional</t>
  </si>
  <si>
    <t>Exhibit E (Tier 3 optional).</t>
  </si>
  <si>
    <t>H</t>
  </si>
  <si>
    <t>Summary CVs — Key Team Members</t>
  </si>
  <si>
    <t>"Summary CV"</t>
  </si>
  <si>
    <t>Section A</t>
  </si>
  <si>
    <t>Brief CVs (1–2 pages each) for key personnel.</t>
  </si>
  <si>
    <t>I</t>
  </si>
  <si>
    <t>Corporate Safety Plan</t>
  </si>
  <si>
    <t>"Safety Plan"</t>
  </si>
  <si>
    <t>Corporate safety policies and procedures.</t>
  </si>
  <si>
    <t>J</t>
  </si>
  <si>
    <t>Financial Records (3yr audited)</t>
  </si>
  <si>
    <t>"Financial Records"</t>
  </si>
  <si>
    <t>Audited financial statements for 3 most recent years.</t>
  </si>
  <si>
    <t>A2, A5</t>
  </si>
  <si>
    <t>K</t>
  </si>
  <si>
    <t>Project Development Schedule</t>
  </si>
  <si>
    <t>"Project Schedule"</t>
  </si>
  <si>
    <t>PDF/Excel</t>
  </si>
  <si>
    <t>Gantt chart or equivalent project schedule.</t>
  </si>
  <si>
    <t>L</t>
  </si>
  <si>
    <t>Customer Outreach &amp; Engagement Plan</t>
  </si>
  <si>
    <t>"Outreach Plan"</t>
  </si>
  <si>
    <t>Section C</t>
  </si>
  <si>
    <t>Plan for customer identification, recruitment, support, and community engagement.</t>
  </si>
  <si>
    <t>M</t>
  </si>
  <si>
    <t>Site Control Documentation</t>
  </si>
  <si>
    <t>"Site Control"</t>
  </si>
  <si>
    <t>Required if physical site</t>
  </si>
  <si>
    <t>Evidence the bidder owns or has legally binding rights to develop the project.</t>
  </si>
  <si>
    <t>N</t>
  </si>
  <si>
    <t>Labor Plan</t>
  </si>
  <si>
    <t>"Labor Plan"</t>
  </si>
  <si>
    <t>Workforce composition by trade, sourcing/recruitment approach, prevailing-wage and apprenticeship-utilization commitments, safety qualifications, any local-hire or diverse-business subcontracting plans, and community workforce agreements</t>
  </si>
  <si>
    <t>O</t>
  </si>
  <si>
    <t>Permit Checklist</t>
  </si>
  <si>
    <t>"Permit Checklist"</t>
  </si>
  <si>
    <t>Required if permits</t>
  </si>
  <si>
    <t>List of required permits and approvals with status.</t>
  </si>
  <si>
    <t>P</t>
  </si>
  <si>
    <t>Project Map / Service Area Map</t>
  </si>
  <si>
    <t>"Project Map"</t>
  </si>
  <si>
    <t>Map showing project area or service area; locate any PSE named communities.</t>
  </si>
  <si>
    <t>A1, C3</t>
  </si>
  <si>
    <t>Q</t>
  </si>
  <si>
    <t>Deal Diagram</t>
  </si>
  <si>
    <t>"Deal Diagram"</t>
  </si>
  <si>
    <t>Required if consortium</t>
  </si>
  <si>
    <t>Diagram showing contractual parties and relationships.</t>
  </si>
  <si>
    <t>R</t>
  </si>
  <si>
    <t>Documentation of Other Funding Sources</t>
  </si>
  <si>
    <t>"Funding Documentation"</t>
  </si>
  <si>
    <t>Required if other funding</t>
  </si>
  <si>
    <t>Award letters, tax credit eligibility determinations, or equivalent.</t>
  </si>
  <si>
    <t>S</t>
  </si>
  <si>
    <t>PSE IT Security Screening Form</t>
  </si>
  <si>
    <t>"IT Security"</t>
  </si>
  <si>
    <t>As requested by PSE</t>
  </si>
  <si>
    <t>Required as requested by PSE.</t>
  </si>
  <si>
    <t>EQ2</t>
  </si>
  <si>
    <t>Past Project Case Studies</t>
  </si>
  <si>
    <t>"Case Studies"</t>
  </si>
  <si>
    <t>Up to 3 examples of analogous past projects with outcomes.</t>
  </si>
  <si>
    <t>Letters of Support</t>
  </si>
  <si>
    <t>"Letters of Support"</t>
  </si>
  <si>
    <t>From community-based organizations, tribal nations, or agency partners.</t>
  </si>
  <si>
    <t>Lifecycle or Techno-Economic Analysis</t>
  </si>
  <si>
    <t>"LCA or TEA"</t>
  </si>
  <si>
    <t>Section B</t>
  </si>
  <si>
    <t>Full LCA or TEA if already developed.</t>
  </si>
  <si>
    <t>List_A</t>
  </si>
  <si>
    <t>List_B</t>
  </si>
  <si>
    <t>List_C</t>
  </si>
  <si>
    <t>List_D</t>
  </si>
  <si>
    <t>List_E</t>
  </si>
  <si>
    <t>List_F</t>
  </si>
  <si>
    <t>List_G</t>
  </si>
  <si>
    <t>List_H</t>
  </si>
  <si>
    <t>List_I</t>
  </si>
  <si>
    <t>List_J</t>
  </si>
  <si>
    <t>List_K</t>
  </si>
  <si>
    <t>List_L</t>
  </si>
  <si>
    <t>List_M</t>
  </si>
  <si>
    <t>List_N</t>
  </si>
  <si>
    <t>List_O</t>
  </si>
  <si>
    <t>List_P</t>
  </si>
  <si>
    <t>List_Q</t>
  </si>
  <si>
    <t>List_R</t>
  </si>
  <si>
    <t>List_S — Capture Tech Types</t>
  </si>
  <si>
    <t>List_T — MRV Protocols</t>
  </si>
  <si>
    <t>List_U — TRL (described)</t>
  </si>
  <si>
    <t>List_V — Disposition Pathways</t>
  </si>
  <si>
    <t>List_W — Pore Space Rights</t>
  </si>
  <si>
    <t>List_X — Capture Host Status</t>
  </si>
  <si>
    <t>List_Y — Transport Status</t>
  </si>
  <si>
    <t>List_Z — Class VI Permit Status</t>
  </si>
  <si>
    <t>List_AA — Cost Impact Direction</t>
  </si>
  <si>
    <t>List_AB — Cost Impact Duration</t>
  </si>
  <si>
    <t>List_AC — Yes/No/Unknown</t>
  </si>
  <si>
    <t>List_AD — Yes/No/Unsure</t>
  </si>
  <si>
    <t>Yes</t>
  </si>
  <si>
    <t>Submitted</t>
  </si>
  <si>
    <t>Demand-side</t>
  </si>
  <si>
    <t>Corporation</t>
  </si>
  <si>
    <t>Residential</t>
  </si>
  <si>
    <t>Owned</t>
  </si>
  <si>
    <t>Current practice</t>
  </si>
  <si>
    <t>Nominal</t>
  </si>
  <si>
    <t>Heat pump (ducted/ductless)</t>
  </si>
  <si>
    <t>Single-family</t>
  </si>
  <si>
    <t>Metered</t>
  </si>
  <si>
    <t>Pre/post energy audit</t>
  </si>
  <si>
    <t>Marginal</t>
  </si>
  <si>
    <t>RNG</t>
  </si>
  <si>
    <t>TRL 7</t>
  </si>
  <si>
    <t>High</t>
  </si>
  <si>
    <t>Post-combustion (amine/solvent)</t>
  </si>
  <si>
    <t>EPA GHGRP Subpart RR</t>
  </si>
  <si>
    <t>TRL 7 (system prototype demonstrated)</t>
  </si>
  <si>
    <t>Permanent geological storage (saline aquifer)</t>
  </si>
  <si>
    <t>Executed agreement</t>
  </si>
  <si>
    <t>Permit granted</t>
  </si>
  <si>
    <t>Yes — net positive (cost reductions)</t>
  </si>
  <si>
    <t>One-time</t>
  </si>
  <si>
    <t>No</t>
  </si>
  <si>
    <t>Not Submitted</t>
  </si>
  <si>
    <t>Supply-side</t>
  </si>
  <si>
    <t>LLC</t>
  </si>
  <si>
    <t>Commercial</t>
  </si>
  <si>
    <t>Leased</t>
  </si>
  <si>
    <t>Regulatory minimum</t>
  </si>
  <si>
    <t>Real</t>
  </si>
  <si>
    <t>Heat pump water heater</t>
  </si>
  <si>
    <t>Multi-family</t>
  </si>
  <si>
    <t>Modeled (deemed)</t>
  </si>
  <si>
    <t>Historical billing</t>
  </si>
  <si>
    <t>Average</t>
  </si>
  <si>
    <t>Renewable hydrogen</t>
  </si>
  <si>
    <t>TRL 8</t>
  </si>
  <si>
    <t>Medium</t>
  </si>
  <si>
    <t>Post-combustion (PSA)</t>
  </si>
  <si>
    <t>EPA GHGRP Subpart UU</t>
  </si>
  <si>
    <t>TRL 8 (system complete and qualified)</t>
  </si>
  <si>
    <t>Permanent geological storage (depleted reservoir)</t>
  </si>
  <si>
    <t>Letter of intent</t>
  </si>
  <si>
    <t>Application submitted</t>
  </si>
  <si>
    <t>Yes — net negative (cost increases)</t>
  </si>
  <si>
    <t>Annual recurring during project lifetime</t>
  </si>
  <si>
    <t>CCUS</t>
  </si>
  <si>
    <t>Partnership</t>
  </si>
  <si>
    <t>Industrial</t>
  </si>
  <si>
    <t>Option</t>
  </si>
  <si>
    <t>Industry average</t>
  </si>
  <si>
    <t>Whole-building electrification</t>
  </si>
  <si>
    <t>Hybrid</t>
  </si>
  <si>
    <t>Building simulation</t>
  </si>
  <si>
    <t>Other</t>
  </si>
  <si>
    <t>Synthetic methane</t>
  </si>
  <si>
    <t>TRL 9</t>
  </si>
  <si>
    <t>Low</t>
  </si>
  <si>
    <t>Post-combustion (membrane)</t>
  </si>
  <si>
    <t>ISO 27914</t>
  </si>
  <si>
    <t>TRL 9 (proven in operational environment)</t>
  </si>
  <si>
    <t>Enhanced oil recovery (EOR)</t>
  </si>
  <si>
    <t>Option agreement</t>
  </si>
  <si>
    <t>Term sheet</t>
  </si>
  <si>
    <t>Under negotiation</t>
  </si>
  <si>
    <t>Pre-application consultation initiated</t>
  </si>
  <si>
    <t>Mixed</t>
  </si>
  <si>
    <t>Annual recurring beyond project lifetime</t>
  </si>
  <si>
    <t>Unknown</t>
  </si>
  <si>
    <t>Unsure</t>
  </si>
  <si>
    <t>Non-profit</t>
  </si>
  <si>
    <t>Low-income</t>
  </si>
  <si>
    <t>Weatherization + electrification</t>
  </si>
  <si>
    <t>Biogas</t>
  </si>
  <si>
    <t>Oxyfuel combustion</t>
  </si>
  <si>
    <t>CARB CCS Protocol</t>
  </si>
  <si>
    <t>Utilization — mineralization</t>
  </si>
  <si>
    <t>Own transport</t>
  </si>
  <si>
    <t>Not yet initiated</t>
  </si>
  <si>
    <t>Tribal entity</t>
  </si>
  <si>
    <t>Named Community</t>
  </si>
  <si>
    <t>Standalone efficiency</t>
  </si>
  <si>
    <t>Methane LDAR</t>
  </si>
  <si>
    <t>Direct air capture (DAC)</t>
  </si>
  <si>
    <t>Other recognized protocol</t>
  </si>
  <si>
    <t>Utilization — building materials</t>
  </si>
  <si>
    <t>Not secured</t>
  </si>
  <si>
    <t>Not applicable (on-site injection)</t>
  </si>
  <si>
    <t>N/A (utilization pathway)</t>
  </si>
  <si>
    <t>Government agency</t>
  </si>
  <si>
    <t>Multiple</t>
  </si>
  <si>
    <t>Combination (describe in B3.3a)</t>
  </si>
  <si>
    <t>Utilization — other</t>
  </si>
  <si>
    <t>Joint venture</t>
  </si>
  <si>
    <t>Not yet determined</t>
  </si>
  <si>
    <t>Exhibit B Section 1: Eligibility Declarations (this section)</t>
  </si>
  <si>
    <t>Exhibit B Section B: GHG Reduction &amp; Climate Impact</t>
  </si>
  <si>
    <t>Exhibit B Section C: Energy Equity &amp; Impact to Customers</t>
  </si>
  <si>
    <t>Exhibit B Section D1, D2, or D3 (whichever applies; hybrid proposals complete multiple)</t>
  </si>
  <si>
    <t>Exhibit B LCA worksheets: LCA - Common Methodology PLUS project-type tab(s) LCA-D1 (demand-side), LCA-D2 (supply-side), and/or LCA-D3 (CCUS) as applicable to project domain</t>
  </si>
  <si>
    <t>Exhibit B Cost Model worksheet: structured cost breakdown</t>
  </si>
  <si>
    <t>Exhibit B Section A: Project Overview &amp; Organizational Qualifications</t>
  </si>
  <si>
    <t>EQ4.25</t>
  </si>
  <si>
    <r>
      <t xml:space="preserve">If this is a demand-side proposal, is it primarily designed to serve customers </t>
    </r>
    <r>
      <rPr>
        <i/>
        <sz val="10"/>
        <rFont val="Inter"/>
      </rPr>
      <t xml:space="preserve">other than </t>
    </r>
    <r>
      <rPr>
        <sz val="10"/>
        <rFont val="Inter"/>
      </rPr>
      <t>residential low-income customers, multi-family premises with low-income residents or in named communities, or small business customers in named communities? If No, explain why this RFP is the appropriate venue rather than PSE's existing CCA Low-Income Decarbonization Programs. For more information, see the most recent annual report available at https://apiproxy.utc.wa.gov/cases/GetDocument?docID=204&amp;year=2024&amp;docketNumber=240884.</t>
    </r>
  </si>
  <si>
    <t>Project domain (drives which LCA sub-tabs you must complete)</t>
  </si>
  <si>
    <t>Spatial boundary description (≤200 words)</t>
  </si>
  <si>
    <t>Temporal boundary</t>
  </si>
  <si>
    <t>Functional unit declaration (≤50 words)</t>
  </si>
  <si>
    <t>Emission sources included (check all applicable)</t>
  </si>
  <si>
    <t>Emission sources explicitly excluded and justification (≤150 words)</t>
  </si>
  <si>
    <t>PSE-specified source: NREL Cambium LRMER (WECC, end-use basis), latest release. Bidder computes the kWh-weighted levelized value over the project life and enters it at left. No alternative source — see the Section 2.6 note.</t>
  </si>
  <si>
    <t>Grid electricity EF — primary electric utility (marginal/consequential basis, levelized over project life; end-use, incl. T&amp;D losses)</t>
  </si>
  <si>
    <t>PSE has specified the values shaded yellow (3.1, 3.2a, 3.2b), pulled into the project-type LCA tabs via cross-sheet references. Row 3.3 (grid EF) is computed by the bidder from the PSE-specified source (NREL Cambium LRMER) per the Section 2.6 note. Row 3.4 (refrigerant EF) is bidder-entered — the IPCC AR5 GWP for the primary refrigerant used.</t>
  </si>
  <si>
    <t>Note to Section 2.6 — Grid emission factor for fuel-switching evaluation. The basis is marginal (consequential), as locked above.  (1) Source (Section 3.3, B3.1b): PSE specifies NREL Cambium LRMER (WECC, end-use) as the grid source for all bids — bidders do not substitute an alternative source, and state the Cambium vintage and scenario used. Average-basis factors are not used as the primary basis and may be shown only as sensitivity.  (2) Grid trajectory (B3.1c, B3.1d): reflect the declining grid over project life, consistent with PSE's CETA obligations (GHG-neutral by 2030, 100% clean by 2045). PSE has not published a single grid-emissions curve for this RFP, and its first Integrated System Plan is not yet filed; any reference to a "PSE ISP trajectory" should be read as this CETA obligation, not a published dataset.  (3) The single EF entered in Section 3.3 produces the scored MTCO₂e and $/MTCO₂e values; a bidder builds the declining marginal series over project life and enters its kWh-weighted time-average — a single levelized marginal value, not an average-basis (system) factor — in Section 3.3, documenting the annual path in B3.1c. The existing LOW/HIGH sensitivity rows (LCA-D1 Section D1.4g/h) accommodate a trajectory-based band.</t>
  </si>
  <si>
    <t>Build the delivered grid EF as a declining marginal series over project life (e.g., Cambium LRMER toward the CETA endpoints), then enter its kWh-weighted lifetime average in Section 3.3 — a single levelized marginal value, not an average-basis grid factor. Weight by annual kWh; a simple mean is valid only if annual electricity is flat across the life. Describe the annual path and weighting here.</t>
  </si>
  <si>
    <t>The grid source is PSE-specified: NREL Cambium LRMER (WECC, end-use), per LCA - Common Section 2.6. State the Cambium vintage/scenario used; do not substitute another source. Average-basis datasets (e.g., eGRID) may be shown only as sensitivity.</t>
  </si>
  <si>
    <t>Customer Outreach &amp; Engagement Plan submitted?
Describe your customer outreach, and community engagement approach. Address: (a) identification, recruitment, and support of impacted parties; (b) language access and culturally appropriate communication; (c) mechanisms for collecting and meaningfully incorporating diverse community viewpoints; and (d) whether engagement has occurred prior to submission — and if so, how it shaped the proposal — or the credible engagement plan in place for implementation, including timeline, methods, and documentation approach. Describe existing relationships with community-based organizations, tribes, or social service agencies that will inform implementation and engagement. Describe the relationships concretely and explain how they will shape project design and execution.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</si>
</sst>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25">
    <font>
      <sz val="11"/>
      <color theme="1"/>
      <name val="Calibri"/>
      <charset val="1"/>
    </font>
    <font>
      <b/>
      <sz val="16"/>
      <color rgb="FFFFFFFF"/>
      <name val="Inter"/>
    </font>
    <font>
      <b/>
      <sz val="12"/>
      <color rgb="FFFFFFFF"/>
      <name val="Inter"/>
    </font>
    <font>
      <i/>
      <sz val="10"/>
      <color rgb="FF595959"/>
      <name val="Inter"/>
    </font>
    <font>
      <b/>
      <sz val="10"/>
      <color rgb="FF1F1F1F"/>
      <name val="Inter"/>
    </font>
    <font>
      <sz val="10"/>
      <color rgb="FF1F1F1F"/>
      <name val="Inter"/>
    </font>
    <font>
      <b/>
      <sz val="14"/>
      <color rgb="FFFFFFFF"/>
      <name val="Inter"/>
    </font>
    <font>
      <b/>
      <sz val="11"/>
      <color rgb="FFFFFFFF"/>
      <name val="Inter"/>
    </font>
    <font>
      <sz val="10"/>
      <color rgb="FF000000"/>
      <name val="Inter"/>
    </font>
    <font>
      <i/>
      <sz val="9"/>
      <color rgb="FF595959"/>
      <name val="Inter"/>
    </font>
    <font>
      <sz val="9"/>
      <color rgb="FF595959"/>
      <name val="Inter"/>
    </font>
    <font>
      <sz val="10"/>
      <color rgb="FF0000FF"/>
      <name val="Inter"/>
    </font>
    <font>
      <b/>
      <sz val="9"/>
      <color rgb="FF595959"/>
      <name val="Inter"/>
    </font>
    <font>
      <sz val="11"/>
      <name val="Calibri"/>
      <family val="2"/>
    </font>
    <font>
      <i/>
      <sz val="10"/>
      <color rgb="FF595959"/>
      <name val="Cambria"/>
      <family val="1"/>
    </font>
    <font>
      <b/>
      <sz val="11"/>
      <name val="Cambria"/>
      <family val="1"/>
    </font>
    <font>
      <sz val="11"/>
      <color rgb="FF1F1F1F"/>
      <name val="Inter"/>
    </font>
    <font>
      <sz val="9"/>
      <color rgb="FF1F1F1F"/>
      <name val="Inter"/>
    </font>
    <font>
      <b/>
      <sz val="11"/>
      <color rgb="FF1F4E79"/>
      <name val="Inter"/>
    </font>
    <font>
      <b/>
      <sz val="11"/>
      <color rgb="FF1F1F1F"/>
      <name val="Inter"/>
    </font>
    <font>
      <b/>
      <sz val="10"/>
      <color rgb="FFFF0000"/>
      <name val="Inter"/>
    </font>
    <font>
      <sz val="8"/>
      <name val="Calibri"/>
      <family val="2"/>
    </font>
    <font>
      <sz val="10"/>
      <name val="Inter"/>
    </font>
    <font>
      <i/>
      <sz val="10"/>
      <name val="Inter"/>
    </font>
    <font>
      <b/>
      <sz val="10"/>
      <name val="Inter"/>
    </font>
  </fonts>
  <fills count="30">
    <fill>
      <patternFill patternType="none"/>
    </fill>
    <fill>
      <patternFill patternType="gray125"/>
    </fill>
    <fill>
      <patternFill patternType="solid">
        <fgColor rgb="FF1F3864"/>
        <bgColor rgb="FF1F4E79"/>
      </patternFill>
    </fill>
    <fill>
      <patternFill patternType="solid">
        <fgColor rgb="FF475B7F"/>
        <bgColor rgb="FF595959"/>
      </patternFill>
    </fill>
    <fill>
      <patternFill patternType="solid">
        <fgColor rgb="FFCDD3DC"/>
        <bgColor rgb="FFD2D2D2"/>
      </patternFill>
    </fill>
    <fill>
      <patternFill patternType="solid">
        <fgColor rgb="FFFFFFFF"/>
        <bgColor rgb="FFF4F6FA"/>
      </patternFill>
    </fill>
    <fill>
      <patternFill patternType="solid">
        <fgColor rgb="FFF4F6FA"/>
        <bgColor rgb="FFF2F2F2"/>
      </patternFill>
    </fill>
    <fill>
      <patternFill patternType="solid">
        <fgColor rgb="FFEDEFF2"/>
        <bgColor rgb="FFEDEFF3"/>
      </patternFill>
    </fill>
    <fill>
      <patternFill patternType="solid">
        <fgColor rgb="FF2D2D2D"/>
        <bgColor rgb="FF333333"/>
      </patternFill>
    </fill>
    <fill>
      <patternFill patternType="solid">
        <fgColor rgb="FFEDEFF3"/>
        <bgColor rgb="FFEDEFF2"/>
      </patternFill>
    </fill>
    <fill>
      <patternFill patternType="solid">
        <fgColor rgb="FF000000"/>
        <bgColor rgb="FF1F1F1F"/>
      </patternFill>
    </fill>
    <fill>
      <patternFill patternType="solid">
        <fgColor rgb="FFC6C6C6"/>
        <bgColor rgb="FFBFBFBF"/>
      </patternFill>
    </fill>
    <fill>
      <patternFill patternType="solid">
        <fgColor rgb="FF2D5F9B"/>
        <bgColor rgb="FF475B7F"/>
      </patternFill>
    </fill>
    <fill>
      <patternFill patternType="solid">
        <fgColor rgb="FF527BAD"/>
        <bgColor rgb="FF40818D"/>
      </patternFill>
    </fill>
    <fill>
      <patternFill patternType="solid">
        <fgColor rgb="FFD0DBE9"/>
        <bgColor rgb="FFCBDDE0"/>
      </patternFill>
    </fill>
    <fill>
      <patternFill patternType="solid">
        <fgColor rgb="FF176674"/>
        <bgColor rgb="FF2D5F9B"/>
      </patternFill>
    </fill>
    <fill>
      <patternFill patternType="solid">
        <fgColor rgb="FF40818D"/>
        <bgColor rgb="FF527BAD"/>
      </patternFill>
    </fill>
    <fill>
      <patternFill patternType="solid">
        <fgColor rgb="FFCBDDE0"/>
        <bgColor rgb="FFD0DBE9"/>
      </patternFill>
    </fill>
    <fill>
      <patternFill patternType="solid">
        <fgColor rgb="FF4A235A"/>
        <bgColor rgb="FF333333"/>
      </patternFill>
    </fill>
    <fill>
      <patternFill patternType="solid">
        <fgColor rgb="FF6A4A77"/>
        <bgColor rgb="FF595959"/>
      </patternFill>
    </fill>
    <fill>
      <patternFill patternType="solid">
        <fgColor rgb="FFD7CEDA"/>
        <bgColor rgb="FFD2D2D2"/>
      </patternFill>
    </fill>
    <fill>
      <patternFill patternType="solid">
        <fgColor rgb="FF333333"/>
        <bgColor rgb="FF2D2D2D"/>
      </patternFill>
    </fill>
    <fill>
      <patternFill patternType="solid">
        <fgColor rgb="FF575757"/>
        <bgColor rgb="FF595959"/>
      </patternFill>
    </fill>
    <fill>
      <patternFill patternType="solid">
        <fgColor rgb="FFD2D2D2"/>
        <bgColor rgb="FFCDD3DC"/>
      </patternFill>
    </fill>
    <fill>
      <patternFill patternType="solid">
        <fgColor rgb="FF6E260E"/>
        <bgColor rgb="FF800000"/>
      </patternFill>
    </fill>
    <fill>
      <patternFill patternType="solid">
        <fgColor rgb="FF884D39"/>
        <bgColor rgb="FF6A4A77"/>
      </patternFill>
    </fill>
    <fill>
      <patternFill patternType="solid">
        <fgColor rgb="FFDFCFC9"/>
        <bgColor rgb="FFD7CEDA"/>
      </patternFill>
    </fill>
    <fill>
      <patternFill patternType="solid">
        <fgColor rgb="FFFFF2CC"/>
        <bgColor rgb="FFF2F2F2"/>
      </patternFill>
    </fill>
    <fill>
      <patternFill patternType="solid">
        <fgColor rgb="FFF2F2F2"/>
        <bgColor rgb="FFEDEFF2"/>
      </patternFill>
    </fill>
    <fill>
      <patternFill patternType="solid">
        <fgColor rgb="FFEDEFF3"/>
        <bgColor indexed="64"/>
      </patternFill>
    </fill>
  </fills>
  <borders count="13">
    <border>
      <left/>
      <right/>
      <top/>
      <bottom/>
      <diagonal/>
    </border>
    <border>
      <left style="thin">
        <color rgb="FFC9CED6"/>
      </left>
      <right style="thin">
        <color rgb="FFC9CED6"/>
      </right>
      <top style="thin">
        <color rgb="FFC9CED6"/>
      </top>
      <bottom style="thin">
        <color rgb="FFC9CED6"/>
      </bottom>
      <diagonal/>
    </border>
    <border>
      <left style="hair">
        <color rgb="FFD8DCE3"/>
      </left>
      <right style="hair">
        <color rgb="FFD8DCE3"/>
      </right>
      <top style="hair">
        <color rgb="FFD8DCE3"/>
      </top>
      <bottom style="hair">
        <color rgb="FFD8DCE3"/>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right/>
      <top style="thin">
        <color rgb="FFC9CED6"/>
      </top>
      <bottom/>
      <diagonal/>
    </border>
    <border>
      <left/>
      <right/>
      <top/>
      <bottom style="thin">
        <color rgb="FFC9CED6"/>
      </bottom>
      <diagonal/>
    </border>
    <border>
      <left/>
      <right/>
      <top style="thin">
        <color rgb="FFBFBFBF"/>
      </top>
      <bottom style="thin">
        <color rgb="FFBFBFBF"/>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rgb="FFBFBFBF"/>
      </bottom>
      <diagonal/>
    </border>
  </borders>
  <cellStyleXfs count="1">
    <xf numFmtId="0" fontId="0" fillId="0" borderId="0"/>
  </cellStyleXfs>
  <cellXfs count="109">
    <xf numFmtId="0" fontId="0" fillId="0" borderId="0" xfId="0"/>
    <xf numFmtId="0" fontId="3" fillId="9" borderId="0" xfId="0" applyFont="1" applyFill="1" applyAlignment="1">
      <alignment horizontal="left" vertical="top" wrapText="1"/>
    </xf>
    <xf numFmtId="0" fontId="4" fillId="0" borderId="0" xfId="0" applyFont="1"/>
    <xf numFmtId="0" fontId="4" fillId="0" borderId="0" xfId="0" applyFont="1" applyAlignment="1">
      <alignment horizontal="left" vertical="top" wrapText="1"/>
    </xf>
    <xf numFmtId="0" fontId="5" fillId="0" borderId="0" xfId="0" applyFont="1" applyAlignment="1">
      <alignment horizontal="left" vertical="top" wrapText="1"/>
    </xf>
    <xf numFmtId="0" fontId="4" fillId="0" borderId="0" xfId="0" applyFont="1" applyAlignment="1">
      <alignment horizontal="center" vertical="top"/>
    </xf>
    <xf numFmtId="0" fontId="4" fillId="4" borderId="1" xfId="0" applyFont="1" applyFill="1" applyBorder="1" applyAlignment="1">
      <alignment horizontal="center" vertical="center" wrapText="1"/>
    </xf>
    <xf numFmtId="0" fontId="4" fillId="5" borderId="2" xfId="0" applyFont="1" applyFill="1" applyBorder="1" applyAlignment="1">
      <alignment horizontal="left" vertical="top" wrapText="1"/>
    </xf>
    <xf numFmtId="0" fontId="5" fillId="5" borderId="2" xfId="0" applyFont="1" applyFill="1" applyBorder="1" applyAlignment="1">
      <alignment horizontal="left" vertical="top" wrapText="1"/>
    </xf>
    <xf numFmtId="0" fontId="4" fillId="6" borderId="2" xfId="0" applyFont="1" applyFill="1" applyBorder="1" applyAlignment="1">
      <alignment horizontal="left" vertical="top" wrapText="1"/>
    </xf>
    <xf numFmtId="0" fontId="5" fillId="6" borderId="2" xfId="0" applyFont="1" applyFill="1" applyBorder="1" applyAlignment="1">
      <alignment horizontal="left" vertical="top" wrapText="1"/>
    </xf>
    <xf numFmtId="0" fontId="4" fillId="7" borderId="2" xfId="0" applyFont="1" applyFill="1" applyBorder="1" applyAlignment="1">
      <alignment horizontal="left" vertical="top" wrapText="1"/>
    </xf>
    <xf numFmtId="0" fontId="4" fillId="11" borderId="1" xfId="0" applyFont="1" applyFill="1" applyBorder="1" applyAlignment="1">
      <alignment horizontal="center" vertical="center" wrapText="1"/>
    </xf>
    <xf numFmtId="0" fontId="4" fillId="0" borderId="2" xfId="0" applyFont="1" applyBorder="1" applyAlignment="1">
      <alignment horizontal="left" vertical="top" wrapText="1"/>
    </xf>
    <xf numFmtId="0" fontId="5" fillId="0" borderId="2" xfId="0" applyFont="1" applyBorder="1" applyAlignment="1">
      <alignment horizontal="left" vertical="top" wrapText="1"/>
    </xf>
    <xf numFmtId="0" fontId="8" fillId="5" borderId="1" xfId="0" applyFont="1" applyFill="1" applyBorder="1" applyAlignment="1">
      <alignment horizontal="left" vertical="top" wrapText="1"/>
    </xf>
    <xf numFmtId="0" fontId="3" fillId="0" borderId="2" xfId="0" applyFont="1" applyBorder="1" applyAlignment="1">
      <alignment horizontal="left" vertical="top" wrapText="1"/>
    </xf>
    <xf numFmtId="0" fontId="9" fillId="0" borderId="2" xfId="0" applyFont="1" applyBorder="1" applyAlignment="1">
      <alignment horizontal="left" vertical="top" wrapText="1"/>
    </xf>
    <xf numFmtId="0" fontId="10" fillId="0" borderId="2" xfId="0" applyFont="1" applyBorder="1" applyAlignment="1">
      <alignment horizontal="center" vertical="center" wrapText="1"/>
    </xf>
    <xf numFmtId="0" fontId="3" fillId="6" borderId="2" xfId="0" applyFont="1" applyFill="1" applyBorder="1" applyAlignment="1">
      <alignment horizontal="left" vertical="top" wrapText="1"/>
    </xf>
    <xf numFmtId="0" fontId="9" fillId="6" borderId="2" xfId="0" applyFont="1" applyFill="1" applyBorder="1" applyAlignment="1">
      <alignment horizontal="left" vertical="top" wrapText="1"/>
    </xf>
    <xf numFmtId="0" fontId="10" fillId="6" borderId="2" xfId="0" applyFont="1" applyFill="1" applyBorder="1" applyAlignment="1">
      <alignment horizontal="center" vertical="center" wrapText="1"/>
    </xf>
    <xf numFmtId="0" fontId="8" fillId="6" borderId="1" xfId="0" applyFont="1" applyFill="1" applyBorder="1" applyAlignment="1">
      <alignment horizontal="left" vertical="top" wrapText="1"/>
    </xf>
    <xf numFmtId="0" fontId="4" fillId="14" borderId="1"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20" borderId="1" xfId="0" applyFont="1" applyFill="1" applyBorder="1" applyAlignment="1">
      <alignment horizontal="center" vertical="center" wrapText="1"/>
    </xf>
    <xf numFmtId="0" fontId="4" fillId="23" borderId="1" xfId="0" applyFont="1" applyFill="1" applyBorder="1" applyAlignment="1">
      <alignment horizontal="center" vertical="center" wrapText="1"/>
    </xf>
    <xf numFmtId="0" fontId="4" fillId="26" borderId="1" xfId="0" applyFont="1" applyFill="1" applyBorder="1" applyAlignment="1">
      <alignment horizontal="center" vertical="center" wrapText="1"/>
    </xf>
    <xf numFmtId="0" fontId="11" fillId="5" borderId="3" xfId="0" applyFont="1" applyFill="1" applyBorder="1" applyAlignment="1">
      <alignment horizontal="left" vertical="top" wrapText="1"/>
    </xf>
    <xf numFmtId="0" fontId="9" fillId="0" borderId="0" xfId="0" applyFont="1" applyAlignment="1">
      <alignment horizontal="left" vertical="top" wrapText="1"/>
    </xf>
    <xf numFmtId="0" fontId="12" fillId="9" borderId="0" xfId="0" applyFont="1" applyFill="1"/>
    <xf numFmtId="0" fontId="4" fillId="4" borderId="3" xfId="0" applyFont="1" applyFill="1" applyBorder="1" applyAlignment="1">
      <alignment horizontal="center" vertical="center" wrapText="1"/>
    </xf>
    <xf numFmtId="0" fontId="4" fillId="27" borderId="3" xfId="0" applyFont="1" applyFill="1" applyBorder="1" applyAlignment="1">
      <alignment horizontal="left" vertical="top" wrapText="1"/>
    </xf>
    <xf numFmtId="0" fontId="8" fillId="28" borderId="3" xfId="0" applyFont="1" applyFill="1" applyBorder="1" applyAlignment="1">
      <alignment horizontal="left" vertical="top" wrapText="1"/>
    </xf>
    <xf numFmtId="0" fontId="4" fillId="20" borderId="3" xfId="0" applyFont="1" applyFill="1" applyBorder="1" applyAlignment="1">
      <alignment horizontal="center" vertical="center" wrapText="1"/>
    </xf>
    <xf numFmtId="0" fontId="4" fillId="23" borderId="3" xfId="0" applyFont="1" applyFill="1" applyBorder="1" applyAlignment="1">
      <alignment horizontal="center" vertical="center" wrapText="1"/>
    </xf>
    <xf numFmtId="0" fontId="16" fillId="0" borderId="0" xfId="0" applyFont="1"/>
    <xf numFmtId="0" fontId="11" fillId="5" borderId="5" xfId="0" applyFont="1" applyFill="1" applyBorder="1"/>
    <xf numFmtId="0" fontId="9" fillId="0" borderId="0" xfId="0" applyFont="1"/>
    <xf numFmtId="164" fontId="11" fillId="5" borderId="5" xfId="0" applyNumberFormat="1" applyFont="1" applyFill="1" applyBorder="1"/>
    <xf numFmtId="0" fontId="4" fillId="4" borderId="5" xfId="0" applyFont="1" applyFill="1" applyBorder="1"/>
    <xf numFmtId="0" fontId="4" fillId="4" borderId="5" xfId="0" applyFont="1" applyFill="1" applyBorder="1" applyAlignment="1">
      <alignment horizontal="center" vertical="center" wrapText="1"/>
    </xf>
    <xf numFmtId="0" fontId="5" fillId="6" borderId="0" xfId="0" applyFont="1" applyFill="1"/>
    <xf numFmtId="0" fontId="17" fillId="0" borderId="0" xfId="0" applyFont="1"/>
    <xf numFmtId="165" fontId="11" fillId="5" borderId="5" xfId="0" applyNumberFormat="1" applyFont="1" applyFill="1" applyBorder="1"/>
    <xf numFmtId="0" fontId="16" fillId="5" borderId="5" xfId="0" applyFont="1" applyFill="1" applyBorder="1"/>
    <xf numFmtId="0" fontId="4" fillId="9" borderId="0" xfId="0" applyFont="1" applyFill="1"/>
    <xf numFmtId="165" fontId="4" fillId="9" borderId="5" xfId="0" applyNumberFormat="1" applyFont="1" applyFill="1" applyBorder="1"/>
    <xf numFmtId="0" fontId="18" fillId="0" borderId="0" xfId="0" applyFont="1"/>
    <xf numFmtId="0" fontId="19" fillId="0" borderId="0" xfId="0" applyFont="1"/>
    <xf numFmtId="165" fontId="19" fillId="9" borderId="6" xfId="0" applyNumberFormat="1" applyFont="1" applyFill="1" applyBorder="1"/>
    <xf numFmtId="165" fontId="20" fillId="9" borderId="5" xfId="0" applyNumberFormat="1" applyFont="1" applyFill="1" applyBorder="1"/>
    <xf numFmtId="0" fontId="5" fillId="5" borderId="2" xfId="0" applyFont="1" applyFill="1" applyBorder="1" applyAlignment="1">
      <alignment horizontal="center" vertical="top"/>
    </xf>
    <xf numFmtId="0" fontId="5" fillId="6" borderId="2" xfId="0" applyFont="1" applyFill="1" applyBorder="1" applyAlignment="1">
      <alignment horizontal="center" vertical="top"/>
    </xf>
    <xf numFmtId="0" fontId="5" fillId="0" borderId="0" xfId="0" applyFont="1" applyAlignment="1">
      <alignment horizontal="left" vertical="center" wrapText="1"/>
    </xf>
    <xf numFmtId="0" fontId="15" fillId="0" borderId="3" xfId="0" applyFont="1" applyBorder="1" applyAlignment="1">
      <alignment horizontal="left" vertical="top" wrapText="1"/>
    </xf>
    <xf numFmtId="0" fontId="22" fillId="0" borderId="2" xfId="0" applyFont="1" applyBorder="1" applyAlignment="1">
      <alignment horizontal="left" vertical="top" wrapText="1"/>
    </xf>
    <xf numFmtId="0" fontId="4" fillId="0" borderId="3" xfId="0" applyFont="1" applyBorder="1" applyAlignment="1">
      <alignment horizontal="center" vertical="center" wrapText="1"/>
    </xf>
    <xf numFmtId="0" fontId="4" fillId="0" borderId="0" xfId="0" applyFont="1" applyAlignment="1">
      <alignment horizontal="right" vertical="top" wrapText="1"/>
    </xf>
    <xf numFmtId="0" fontId="0" fillId="0" borderId="0" xfId="0" applyAlignment="1">
      <alignment horizontal="right"/>
    </xf>
    <xf numFmtId="0" fontId="24" fillId="0" borderId="0" xfId="0" applyFont="1" applyAlignment="1">
      <alignment horizontal="right" vertical="top" wrapText="1"/>
    </xf>
    <xf numFmtId="0" fontId="24" fillId="0" borderId="0" xfId="0" applyFont="1" applyAlignment="1">
      <alignment horizontal="right" vertical="top"/>
    </xf>
    <xf numFmtId="0" fontId="24" fillId="27" borderId="3" xfId="0" applyFont="1" applyFill="1" applyBorder="1" applyAlignment="1">
      <alignment horizontal="left" vertical="top" wrapText="1"/>
    </xf>
    <xf numFmtId="0" fontId="24" fillId="27" borderId="0" xfId="0" applyFont="1" applyFill="1" applyAlignment="1">
      <alignment horizontal="left" vertical="top"/>
    </xf>
    <xf numFmtId="0" fontId="13" fillId="29" borderId="0" xfId="0" applyFont="1" applyFill="1"/>
    <xf numFmtId="0" fontId="7" fillId="12" borderId="0" xfId="0" applyFont="1" applyFill="1" applyAlignment="1">
      <alignment horizontal="left" vertical="center" wrapText="1"/>
    </xf>
    <xf numFmtId="0" fontId="0" fillId="0" borderId="0" xfId="0"/>
    <xf numFmtId="0" fontId="6" fillId="12" borderId="0" xfId="0" applyFont="1" applyFill="1" applyAlignment="1">
      <alignment horizontal="left" vertical="center" wrapText="1"/>
    </xf>
    <xf numFmtId="0" fontId="9" fillId="9" borderId="0" xfId="0" applyFont="1" applyFill="1" applyAlignment="1">
      <alignment horizontal="left" vertical="top" wrapText="1"/>
    </xf>
    <xf numFmtId="0" fontId="3" fillId="9" borderId="0" xfId="0" applyFont="1" applyFill="1" applyAlignment="1">
      <alignment horizontal="left" vertical="top" wrapText="1"/>
    </xf>
    <xf numFmtId="0" fontId="2" fillId="13" borderId="0" xfId="0" applyFont="1" applyFill="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left" vertical="center" wrapText="1"/>
    </xf>
    <xf numFmtId="0" fontId="3" fillId="0" borderId="0" xfId="0" applyFont="1"/>
    <xf numFmtId="0" fontId="2" fillId="3" borderId="0" xfId="0" applyFont="1" applyFill="1" applyAlignment="1">
      <alignment horizontal="left" vertical="center" wrapText="1"/>
    </xf>
    <xf numFmtId="0" fontId="6" fillId="2" borderId="0" xfId="0" applyFont="1" applyFill="1" applyAlignment="1">
      <alignment horizontal="left" vertical="center" wrapText="1"/>
    </xf>
    <xf numFmtId="0" fontId="7" fillId="10" borderId="0" xfId="0" applyFont="1" applyFill="1" applyAlignment="1">
      <alignment horizontal="left" vertical="center" wrapText="1"/>
    </xf>
    <xf numFmtId="0" fontId="2" fillId="8" borderId="0" xfId="0" applyFont="1" applyFill="1" applyAlignment="1">
      <alignment horizontal="left" vertical="center" wrapText="1"/>
    </xf>
    <xf numFmtId="0" fontId="7" fillId="2" borderId="0" xfId="0" applyFont="1" applyFill="1" applyAlignment="1">
      <alignment horizontal="left" vertical="center" wrapText="1"/>
    </xf>
    <xf numFmtId="0" fontId="7" fillId="15" borderId="0" xfId="0" applyFont="1" applyFill="1" applyAlignment="1">
      <alignment horizontal="left" vertical="center" wrapText="1"/>
    </xf>
    <xf numFmtId="0" fontId="6" fillId="15" borderId="0" xfId="0" applyFont="1" applyFill="1" applyAlignment="1">
      <alignment horizontal="left" vertical="center" wrapText="1"/>
    </xf>
    <xf numFmtId="0" fontId="2" fillId="16" borderId="0" xfId="0" applyFont="1" applyFill="1" applyAlignment="1">
      <alignment horizontal="left" vertical="center" wrapText="1"/>
    </xf>
    <xf numFmtId="0" fontId="7" fillId="18" borderId="0" xfId="0" applyFont="1" applyFill="1" applyAlignment="1">
      <alignment horizontal="left" vertical="center" wrapText="1"/>
    </xf>
    <xf numFmtId="0" fontId="2" fillId="19" borderId="0" xfId="0" applyFont="1" applyFill="1" applyAlignment="1">
      <alignment horizontal="left" vertical="center" wrapText="1"/>
    </xf>
    <xf numFmtId="0" fontId="6" fillId="18" borderId="0" xfId="0" applyFont="1" applyFill="1" applyAlignment="1">
      <alignment horizontal="left" vertical="center" wrapText="1"/>
    </xf>
    <xf numFmtId="0" fontId="6" fillId="21" borderId="0" xfId="0" applyFont="1" applyFill="1" applyAlignment="1">
      <alignment horizontal="left" vertical="center" wrapText="1"/>
    </xf>
    <xf numFmtId="0" fontId="7" fillId="21" borderId="0" xfId="0" applyFont="1" applyFill="1" applyAlignment="1">
      <alignment horizontal="left" vertical="center" wrapText="1"/>
    </xf>
    <xf numFmtId="0" fontId="2" fillId="22" borderId="0" xfId="0" applyFont="1" applyFill="1" applyAlignment="1">
      <alignment horizontal="left" vertical="center" wrapText="1"/>
    </xf>
    <xf numFmtId="0" fontId="6" fillId="24" borderId="0" xfId="0" applyFont="1" applyFill="1" applyAlignment="1">
      <alignment horizontal="left" vertical="center" wrapText="1"/>
    </xf>
    <xf numFmtId="0" fontId="3" fillId="9" borderId="8" xfId="0" applyFont="1" applyFill="1" applyBorder="1" applyAlignment="1">
      <alignment horizontal="left" vertical="top" wrapText="1"/>
    </xf>
    <xf numFmtId="0" fontId="0" fillId="0" borderId="8" xfId="0" applyBorder="1"/>
    <xf numFmtId="0" fontId="7" fillId="24" borderId="0" xfId="0" applyFont="1" applyFill="1" applyAlignment="1">
      <alignment horizontal="left" vertical="center" wrapText="1"/>
    </xf>
    <xf numFmtId="0" fontId="2" fillId="25" borderId="0" xfId="0" applyFont="1" applyFill="1" applyAlignment="1">
      <alignment horizontal="left" vertical="center" wrapText="1"/>
    </xf>
    <xf numFmtId="0" fontId="7" fillId="24" borderId="7" xfId="0" applyFont="1" applyFill="1" applyBorder="1" applyAlignment="1">
      <alignment horizontal="left" vertical="center" wrapText="1"/>
    </xf>
    <xf numFmtId="0" fontId="0" fillId="0" borderId="7" xfId="0" applyBorder="1"/>
    <xf numFmtId="0" fontId="7" fillId="3" borderId="0" xfId="0" applyFont="1" applyFill="1" applyAlignment="1">
      <alignment horizontal="left" vertical="center" wrapText="1"/>
    </xf>
    <xf numFmtId="0" fontId="6" fillId="2" borderId="0" xfId="0" applyFont="1" applyFill="1" applyAlignment="1">
      <alignment horizontal="center" vertical="center" wrapText="1"/>
    </xf>
    <xf numFmtId="0" fontId="11" fillId="5" borderId="4" xfId="0" applyFont="1" applyFill="1" applyBorder="1" applyAlignment="1">
      <alignment horizontal="left" vertical="top" wrapText="1"/>
    </xf>
    <xf numFmtId="0" fontId="0" fillId="0" borderId="9" xfId="0" applyBorder="1"/>
    <xf numFmtId="0" fontId="9" fillId="0" borderId="0" xfId="0" applyFont="1" applyAlignment="1">
      <alignment horizontal="left" vertical="top" wrapText="1"/>
    </xf>
    <xf numFmtId="0" fontId="14" fillId="9" borderId="0" xfId="0" applyFont="1" applyFill="1" applyAlignment="1">
      <alignment horizontal="left" vertical="top" wrapText="1"/>
    </xf>
    <xf numFmtId="0" fontId="3" fillId="9" borderId="12" xfId="0" applyFont="1" applyFill="1" applyBorder="1" applyAlignment="1">
      <alignment horizontal="left" vertical="top" wrapText="1"/>
    </xf>
    <xf numFmtId="0" fontId="6" fillId="18" borderId="0" xfId="0" applyFont="1" applyFill="1" applyAlignment="1">
      <alignment horizontal="center" vertical="center" wrapText="1"/>
    </xf>
    <xf numFmtId="0" fontId="11" fillId="5" borderId="5" xfId="0" applyFont="1" applyFill="1" applyBorder="1"/>
    <xf numFmtId="0" fontId="0" fillId="0" borderId="10" xfId="0" applyBorder="1"/>
    <xf numFmtId="0" fontId="0" fillId="0" borderId="11" xfId="0" applyBorder="1"/>
    <xf numFmtId="0" fontId="9" fillId="0" borderId="0" xfId="0" applyFont="1" applyAlignment="1">
      <alignment vertical="top" wrapText="1"/>
    </xf>
    <xf numFmtId="0" fontId="7" fillId="3" borderId="0" xfId="0" applyFont="1" applyFill="1"/>
    <xf numFmtId="0" fontId="9" fillId="6" borderId="0" xfId="0" applyFont="1" applyFill="1" applyAlignment="1">
      <alignment vertical="top"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75757"/>
      <rgbColor rgb="FF800080"/>
      <rgbColor rgb="FF176674"/>
      <rgbColor rgb="FFBFBFBF"/>
      <rgbColor rgb="FF595959"/>
      <rgbColor rgb="FFD2D2D2"/>
      <rgbColor rgb="FF884D39"/>
      <rgbColor rgb="FFFFF2CC"/>
      <rgbColor rgb="FFEDEFF3"/>
      <rgbColor rgb="FF4A235A"/>
      <rgbColor rgb="FFD0DBE9"/>
      <rgbColor rgb="FF2D5F9B"/>
      <rgbColor rgb="FFCDD3DC"/>
      <rgbColor rgb="FF000080"/>
      <rgbColor rgb="FFFF00FF"/>
      <rgbColor rgb="FFFFFF00"/>
      <rgbColor rgb="FF00FFFF"/>
      <rgbColor rgb="FF800080"/>
      <rgbColor rgb="FF800000"/>
      <rgbColor rgb="FF008080"/>
      <rgbColor rgb="FF0000FF"/>
      <rgbColor rgb="FF00CCFF"/>
      <rgbColor rgb="FFEDEFF2"/>
      <rgbColor rgb="FFF2F2F2"/>
      <rgbColor rgb="FFF4F6FA"/>
      <rgbColor rgb="FFC9CED6"/>
      <rgbColor rgb="FFD7CEDA"/>
      <rgbColor rgb="FFC6C6C6"/>
      <rgbColor rgb="FFDFCFC9"/>
      <rgbColor rgb="FF475B7F"/>
      <rgbColor rgb="FF33CCCC"/>
      <rgbColor rgb="FF99CC00"/>
      <rgbColor rgb="FFD8DCE3"/>
      <rgbColor rgb="FFFF9900"/>
      <rgbColor rgb="FFFF6600"/>
      <rgbColor rgb="FF527BAD"/>
      <rgbColor rgb="FFCBDDE0"/>
      <rgbColor rgb="FF1F3864"/>
      <rgbColor rgb="FF40818D"/>
      <rgbColor rgb="FF1F1F1F"/>
      <rgbColor rgb="FF2D2D2D"/>
      <rgbColor rgb="FF6E260E"/>
      <rgbColor rgb="FF6A4A77"/>
      <rgbColor rgb="FF1F4E79"/>
      <rgbColor rgb="FF333333"/>
      <rgbColor rgb="00003366"/>
      <rgbColor rgb="00339966"/>
      <rgbColor rgb="00003300"/>
      <rgbColor rgb="00333300"/>
      <rgbColor rgb="00993300"/>
      <rgbColor rgb="00993366"/>
      <rgbColor rgb="00333399"/>
      <rgbColor rgb="00333333"/>
    </indexedColors>
    <mruColors>
      <color rgb="FFEDEF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000"/>
  <sheetViews>
    <sheetView showGridLines="0" topLeftCell="A12" zoomScaleNormal="100" workbookViewId="0">
      <selection activeCell="B16" sqref="B16"/>
    </sheetView>
  </sheetViews>
  <sheetFormatPr defaultColWidth="14.453125" defaultRowHeight="15" customHeight="1"/>
  <cols>
    <col min="1" max="1" width="17.81640625" customWidth="1"/>
    <col min="2" max="2" width="95" customWidth="1"/>
    <col min="3" max="26" width="8.6328125" customWidth="1"/>
  </cols>
  <sheetData>
    <row r="1" spans="1:2" ht="27.75" customHeight="1">
      <c r="A1" s="72" t="s">
        <v>0</v>
      </c>
      <c r="B1" s="66"/>
    </row>
    <row r="2" spans="1:2" ht="21.75" customHeight="1">
      <c r="A2" s="74" t="s">
        <v>1</v>
      </c>
      <c r="B2" s="66"/>
    </row>
    <row r="3" spans="1:2" ht="14.25" customHeight="1"/>
    <row r="4" spans="1:2" ht="15" customHeight="1">
      <c r="A4" s="73" t="s">
        <v>2</v>
      </c>
      <c r="B4" s="66"/>
    </row>
    <row r="5" spans="1:2" ht="14.25" customHeight="1"/>
    <row r="6" spans="1:2" ht="21.75" customHeight="1">
      <c r="A6" s="71" t="s">
        <v>3</v>
      </c>
      <c r="B6" s="66"/>
    </row>
    <row r="7" spans="1:2" ht="18" customHeight="1">
      <c r="A7" s="2"/>
      <c r="B7" s="3" t="s">
        <v>4</v>
      </c>
    </row>
    <row r="8" spans="1:2" ht="27.75" customHeight="1">
      <c r="A8" s="2" t="s">
        <v>5</v>
      </c>
      <c r="B8" s="4" t="s">
        <v>6</v>
      </c>
    </row>
    <row r="9" spans="1:2" ht="27.75" customHeight="1">
      <c r="A9" s="2" t="s">
        <v>5</v>
      </c>
      <c r="B9" s="4" t="s">
        <v>7</v>
      </c>
    </row>
    <row r="10" spans="1:2" ht="42" customHeight="1">
      <c r="A10" s="2" t="s">
        <v>5</v>
      </c>
      <c r="B10" s="4" t="s">
        <v>8</v>
      </c>
    </row>
    <row r="11" spans="1:2" ht="27.75" customHeight="1">
      <c r="A11" s="2" t="s">
        <v>5</v>
      </c>
      <c r="B11" s="4" t="s">
        <v>9</v>
      </c>
    </row>
    <row r="12" spans="1:2" ht="27.75" customHeight="1">
      <c r="A12" s="2" t="s">
        <v>5</v>
      </c>
      <c r="B12" s="4" t="s">
        <v>10</v>
      </c>
    </row>
    <row r="13" spans="1:2" ht="27.75" customHeight="1">
      <c r="A13" s="2" t="s">
        <v>5</v>
      </c>
      <c r="B13" s="4" t="s">
        <v>11</v>
      </c>
    </row>
    <row r="14" spans="1:2" ht="14.25" customHeight="1"/>
    <row r="15" spans="1:2" ht="21.75" customHeight="1">
      <c r="A15" s="71" t="s">
        <v>12</v>
      </c>
      <c r="B15" s="66"/>
    </row>
    <row r="16" spans="1:2" ht="55.5" customHeight="1">
      <c r="A16" s="5" t="s">
        <v>13</v>
      </c>
      <c r="B16" s="4" t="s">
        <v>14</v>
      </c>
    </row>
    <row r="17" spans="1:2" ht="27.75" customHeight="1">
      <c r="A17" s="5" t="s">
        <v>15</v>
      </c>
      <c r="B17" s="4" t="s">
        <v>16</v>
      </c>
    </row>
    <row r="18" spans="1:2" ht="27.75" customHeight="1">
      <c r="A18" s="5" t="s">
        <v>17</v>
      </c>
      <c r="B18" s="4" t="s">
        <v>18</v>
      </c>
    </row>
    <row r="19" spans="1:2" ht="42" customHeight="1">
      <c r="A19" s="5" t="s">
        <v>19</v>
      </c>
      <c r="B19" s="4" t="s">
        <v>20</v>
      </c>
    </row>
    <row r="20" spans="1:2" ht="27.75" customHeight="1">
      <c r="A20" s="5" t="s">
        <v>21</v>
      </c>
      <c r="B20" s="4" t="s">
        <v>22</v>
      </c>
    </row>
    <row r="21" spans="1:2" ht="27.75" customHeight="1">
      <c r="A21" s="5" t="s">
        <v>23</v>
      </c>
      <c r="B21" s="4" t="s">
        <v>24</v>
      </c>
    </row>
    <row r="22" spans="1:2" ht="42" customHeight="1">
      <c r="A22" s="5" t="s">
        <v>25</v>
      </c>
      <c r="B22" s="4" t="s">
        <v>26</v>
      </c>
    </row>
    <row r="23" spans="1:2" ht="19.5" customHeight="1">
      <c r="A23" s="5" t="s">
        <v>27</v>
      </c>
      <c r="B23" s="4" t="s">
        <v>28</v>
      </c>
    </row>
    <row r="24" spans="1:2" ht="15.75" customHeight="1"/>
    <row r="25" spans="1:2" ht="21.75" customHeight="1">
      <c r="A25" s="71" t="s">
        <v>29</v>
      </c>
      <c r="B25" s="66"/>
    </row>
    <row r="26" spans="1:2" ht="21.75" customHeight="1">
      <c r="A26" s="6" t="s">
        <v>30</v>
      </c>
      <c r="B26" s="6" t="s">
        <v>31</v>
      </c>
    </row>
    <row r="27" spans="1:2" ht="19.5" customHeight="1">
      <c r="A27" s="7" t="s">
        <v>32</v>
      </c>
      <c r="B27" s="8" t="s">
        <v>33</v>
      </c>
    </row>
    <row r="28" spans="1:2" ht="19.5" customHeight="1">
      <c r="A28" s="9" t="s">
        <v>34</v>
      </c>
      <c r="B28" s="10" t="s">
        <v>35</v>
      </c>
    </row>
    <row r="29" spans="1:2" ht="19.5" customHeight="1">
      <c r="A29" s="7" t="s">
        <v>36</v>
      </c>
      <c r="B29" s="8" t="s">
        <v>37</v>
      </c>
    </row>
    <row r="30" spans="1:2" ht="19.5" customHeight="1">
      <c r="A30" s="9" t="s">
        <v>38</v>
      </c>
      <c r="B30" s="10" t="s">
        <v>39</v>
      </c>
    </row>
    <row r="31" spans="1:2" ht="19.5" customHeight="1">
      <c r="A31" s="7" t="s">
        <v>40</v>
      </c>
      <c r="B31" s="8" t="s">
        <v>41</v>
      </c>
    </row>
    <row r="32" spans="1:2" ht="19.5" customHeight="1">
      <c r="A32" s="9" t="s">
        <v>42</v>
      </c>
      <c r="B32" s="10" t="s">
        <v>43</v>
      </c>
    </row>
    <row r="33" spans="1:2" ht="30.75" customHeight="1">
      <c r="A33" s="7" t="s">
        <v>44</v>
      </c>
      <c r="B33" s="8" t="s">
        <v>45</v>
      </c>
    </row>
    <row r="34" spans="1:2" ht="27.75" customHeight="1">
      <c r="A34" s="9" t="s">
        <v>46</v>
      </c>
      <c r="B34" s="10" t="s">
        <v>47</v>
      </c>
    </row>
    <row r="35" spans="1:2" ht="19.5" customHeight="1">
      <c r="A35" s="7" t="s">
        <v>48</v>
      </c>
      <c r="B35" s="8" t="s">
        <v>49</v>
      </c>
    </row>
    <row r="36" spans="1:2" ht="15.75" customHeight="1"/>
    <row r="37" spans="1:2" ht="21.75" customHeight="1">
      <c r="A37" s="71" t="s">
        <v>50</v>
      </c>
      <c r="B37" s="66"/>
    </row>
    <row r="38" spans="1:2" ht="21.75" customHeight="1">
      <c r="A38" s="6" t="s">
        <v>51</v>
      </c>
      <c r="B38" s="6" t="s">
        <v>52</v>
      </c>
    </row>
    <row r="39" spans="1:2" ht="27" customHeight="1">
      <c r="A39" s="8" t="s">
        <v>53</v>
      </c>
      <c r="B39" s="8" t="s">
        <v>54</v>
      </c>
    </row>
    <row r="40" spans="1:2" ht="36.75" customHeight="1">
      <c r="A40" s="10" t="s">
        <v>55</v>
      </c>
      <c r="B40" s="10" t="s">
        <v>56</v>
      </c>
    </row>
    <row r="41" spans="1:2" ht="46.5" customHeight="1">
      <c r="A41" s="8" t="s">
        <v>57</v>
      </c>
      <c r="B41" s="8" t="s">
        <v>58</v>
      </c>
    </row>
    <row r="42" spans="1:2" ht="43.5" customHeight="1">
      <c r="A42" s="10" t="s">
        <v>59</v>
      </c>
      <c r="B42" s="10" t="s">
        <v>60</v>
      </c>
    </row>
    <row r="43" spans="1:2" ht="19.5" customHeight="1">
      <c r="A43" s="11" t="s">
        <v>61</v>
      </c>
      <c r="B43" s="11" t="s">
        <v>62</v>
      </c>
    </row>
    <row r="44" spans="1:2" ht="15.75" customHeight="1"/>
    <row r="45" spans="1:2" ht="15.75" customHeight="1"/>
    <row r="46" spans="1:2" ht="15.75" customHeight="1"/>
    <row r="47" spans="1:2" ht="15.75" customHeight="1"/>
    <row r="48" spans="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5:B25"/>
    <mergeCell ref="A37:B37"/>
    <mergeCell ref="A1:B1"/>
    <mergeCell ref="A6:B6"/>
    <mergeCell ref="A4:B4"/>
    <mergeCell ref="A2:B2"/>
    <mergeCell ref="A15:B15"/>
  </mergeCells>
  <pageMargins left="0.5" right="0.5" top="0.5" bottom="0.5" header="0.511811023622047" footer="0.511811023622047"/>
  <pageSetup fitToHeight="0"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996"/>
  <sheetViews>
    <sheetView topLeftCell="A4" zoomScaleNormal="100" workbookViewId="0">
      <selection activeCell="C22" sqref="C22"/>
    </sheetView>
  </sheetViews>
  <sheetFormatPr defaultColWidth="14.453125" defaultRowHeight="15" customHeight="1"/>
  <cols>
    <col min="1" max="1" width="8" customWidth="1"/>
    <col min="2" max="2" width="50" customWidth="1"/>
    <col min="3" max="4" width="18" customWidth="1"/>
    <col min="5" max="5" width="32" customWidth="1"/>
    <col min="6" max="6" width="16" customWidth="1"/>
    <col min="7" max="26" width="8.6328125" customWidth="1"/>
  </cols>
  <sheetData>
    <row r="1" spans="1:6" ht="25.5" customHeight="1">
      <c r="A1" s="102" t="s">
        <v>0</v>
      </c>
      <c r="B1" s="66"/>
      <c r="C1" s="66"/>
      <c r="D1" s="66"/>
      <c r="E1" s="66"/>
      <c r="F1" s="66"/>
    </row>
    <row r="2" spans="1:6" ht="21.75" customHeight="1">
      <c r="A2" s="83" t="s">
        <v>879</v>
      </c>
      <c r="B2" s="66"/>
      <c r="C2" s="66"/>
      <c r="D2" s="66"/>
      <c r="E2" s="66"/>
      <c r="F2" s="66"/>
    </row>
    <row r="3" spans="1:6" ht="45" customHeight="1">
      <c r="A3" s="69" t="s">
        <v>880</v>
      </c>
      <c r="B3" s="66"/>
      <c r="C3" s="66"/>
      <c r="D3" s="66"/>
      <c r="E3" s="66"/>
      <c r="F3" s="66"/>
    </row>
    <row r="4" spans="1:6" ht="14.25" customHeight="1"/>
    <row r="5" spans="1:6" ht="21.75" customHeight="1">
      <c r="A5" s="82" t="s">
        <v>881</v>
      </c>
      <c r="B5" s="66"/>
      <c r="C5" s="66"/>
      <c r="D5" s="66"/>
      <c r="E5" s="66"/>
      <c r="F5" s="66"/>
    </row>
    <row r="6" spans="1:6" ht="23.25" customHeight="1">
      <c r="B6" s="3" t="s">
        <v>882</v>
      </c>
      <c r="C6" s="28"/>
    </row>
    <row r="7" spans="1:6" ht="15" customHeight="1">
      <c r="B7" s="3" t="s">
        <v>883</v>
      </c>
      <c r="C7" s="28"/>
      <c r="D7" s="29" t="s">
        <v>884</v>
      </c>
    </row>
    <row r="8" spans="1:6" ht="14.25" customHeight="1"/>
    <row r="9" spans="1:6" ht="21.75" customHeight="1">
      <c r="A9" s="82" t="s">
        <v>885</v>
      </c>
      <c r="B9" s="66"/>
      <c r="C9" s="66"/>
      <c r="D9" s="66"/>
      <c r="E9" s="66"/>
      <c r="F9" s="66"/>
    </row>
    <row r="10" spans="1:6" ht="15" customHeight="1">
      <c r="A10" s="34" t="s">
        <v>66</v>
      </c>
      <c r="B10" s="34" t="s">
        <v>783</v>
      </c>
      <c r="C10" s="34" t="s">
        <v>886</v>
      </c>
      <c r="D10" s="34" t="s">
        <v>887</v>
      </c>
      <c r="E10" s="34" t="s">
        <v>785</v>
      </c>
      <c r="F10" s="34" t="s">
        <v>136</v>
      </c>
    </row>
    <row r="11" spans="1:6" ht="42.75" customHeight="1">
      <c r="A11" s="3" t="s">
        <v>555</v>
      </c>
      <c r="B11" s="4" t="s">
        <v>888</v>
      </c>
      <c r="C11" s="28"/>
      <c r="D11" s="33">
        <f>IFERROR(C11*C7,0)</f>
        <v>0</v>
      </c>
      <c r="E11" s="4" t="s">
        <v>860</v>
      </c>
      <c r="F11" s="29" t="s">
        <v>889</v>
      </c>
    </row>
    <row r="12" spans="1:6" ht="15" customHeight="1">
      <c r="A12" s="3" t="s">
        <v>558</v>
      </c>
      <c r="B12" s="4" t="s">
        <v>890</v>
      </c>
      <c r="C12" s="28"/>
      <c r="D12" s="33">
        <f>IFERROR(C12*C7,0)</f>
        <v>0</v>
      </c>
      <c r="E12" s="4" t="s">
        <v>891</v>
      </c>
      <c r="F12" s="29" t="s">
        <v>892</v>
      </c>
    </row>
    <row r="13" spans="1:6" ht="42.75" customHeight="1">
      <c r="A13" s="3" t="s">
        <v>893</v>
      </c>
      <c r="B13" s="4" t="s">
        <v>894</v>
      </c>
      <c r="C13" s="28"/>
      <c r="D13" s="33">
        <f>IFERROR(C13*C7,0)</f>
        <v>0</v>
      </c>
      <c r="E13" s="4" t="s">
        <v>864</v>
      </c>
      <c r="F13" s="29" t="s">
        <v>895</v>
      </c>
    </row>
    <row r="14" spans="1:6" ht="63.75" customHeight="1">
      <c r="A14" s="3" t="s">
        <v>896</v>
      </c>
      <c r="B14" s="4" t="s">
        <v>897</v>
      </c>
      <c r="C14" s="33">
        <f>IFERROR((C11*('LCA - Common'!$C$62+'LCA - Common'!$C$63) + C12*'LCA - Common'!$C$65)/1000 + C13,0)</f>
        <v>0</v>
      </c>
      <c r="D14" s="33">
        <f>IFERROR(C14*C7,0)</f>
        <v>0</v>
      </c>
      <c r="E14" s="4" t="s">
        <v>864</v>
      </c>
      <c r="F14" s="29" t="s">
        <v>898</v>
      </c>
    </row>
    <row r="15" spans="1:6" ht="30" customHeight="1">
      <c r="A15" s="3" t="s">
        <v>899</v>
      </c>
      <c r="B15" s="4" t="s">
        <v>900</v>
      </c>
      <c r="C15" s="97"/>
      <c r="D15" s="98"/>
      <c r="E15" s="98"/>
      <c r="F15" s="98"/>
    </row>
    <row r="16" spans="1:6" ht="14.25" customHeight="1"/>
    <row r="17" spans="1:6" ht="21.75" customHeight="1">
      <c r="A17" s="82" t="s">
        <v>901</v>
      </c>
      <c r="B17" s="66"/>
      <c r="C17" s="66"/>
      <c r="D17" s="66"/>
      <c r="E17" s="66"/>
      <c r="F17" s="66"/>
    </row>
    <row r="18" spans="1:6" ht="15" customHeight="1">
      <c r="A18" s="34" t="s">
        <v>66</v>
      </c>
      <c r="B18" s="34" t="s">
        <v>783</v>
      </c>
      <c r="C18" s="34" t="s">
        <v>886</v>
      </c>
      <c r="D18" s="34" t="s">
        <v>887</v>
      </c>
      <c r="E18" s="34" t="s">
        <v>785</v>
      </c>
      <c r="F18" s="34" t="s">
        <v>136</v>
      </c>
    </row>
    <row r="19" spans="1:6" ht="21.75" customHeight="1">
      <c r="A19" s="3" t="s">
        <v>562</v>
      </c>
      <c r="B19" s="4" t="s">
        <v>902</v>
      </c>
      <c r="C19" s="28"/>
      <c r="D19" s="33">
        <f>IFERROR(C19*C7,0)</f>
        <v>0</v>
      </c>
      <c r="E19" s="4" t="s">
        <v>860</v>
      </c>
      <c r="F19" s="29" t="s">
        <v>903</v>
      </c>
    </row>
    <row r="20" spans="1:6" ht="42.75" customHeight="1">
      <c r="A20" s="3" t="s">
        <v>565</v>
      </c>
      <c r="B20" s="4" t="s">
        <v>904</v>
      </c>
      <c r="C20" s="28"/>
      <c r="D20" s="33">
        <f>IFERROR(C20*C7,0)</f>
        <v>0</v>
      </c>
      <c r="E20" s="4" t="s">
        <v>891</v>
      </c>
      <c r="F20" s="29" t="s">
        <v>905</v>
      </c>
    </row>
    <row r="21" spans="1:6" ht="42.75" customHeight="1">
      <c r="A21" s="3" t="s">
        <v>568</v>
      </c>
      <c r="B21" s="4" t="s">
        <v>906</v>
      </c>
      <c r="C21" s="28"/>
      <c r="D21" s="33">
        <f>IFERROR(C21*C7,0)</f>
        <v>0</v>
      </c>
      <c r="E21" s="4" t="s">
        <v>864</v>
      </c>
      <c r="F21" s="29" t="s">
        <v>907</v>
      </c>
    </row>
    <row r="22" spans="1:6" ht="15" customHeight="1">
      <c r="A22" s="3" t="s">
        <v>570</v>
      </c>
      <c r="B22" s="4" t="s">
        <v>908</v>
      </c>
      <c r="C22" s="33">
        <f>IFERROR((C19*('LCA - Common'!$C$62+'LCA - Common'!$C$63) + C20*'LCA - Common'!$C$65)/1000 + C21,0)</f>
        <v>0</v>
      </c>
      <c r="D22" s="33">
        <f>IFERROR(C22*C7,0)</f>
        <v>0</v>
      </c>
      <c r="E22" s="4" t="s">
        <v>864</v>
      </c>
    </row>
    <row r="23" spans="1:6" ht="15.75" customHeight="1"/>
    <row r="24" spans="1:6" ht="21.75" customHeight="1">
      <c r="A24" s="82" t="s">
        <v>909</v>
      </c>
      <c r="B24" s="66"/>
      <c r="C24" s="66"/>
      <c r="D24" s="66"/>
      <c r="E24" s="66"/>
      <c r="F24" s="66"/>
    </row>
    <row r="25" spans="1:6" ht="15" customHeight="1">
      <c r="A25" s="34" t="s">
        <v>66</v>
      </c>
      <c r="B25" s="34" t="s">
        <v>783</v>
      </c>
      <c r="C25" s="34" t="s">
        <v>825</v>
      </c>
      <c r="D25" s="34"/>
      <c r="E25" s="34" t="s">
        <v>785</v>
      </c>
      <c r="F25" s="34" t="s">
        <v>910</v>
      </c>
    </row>
    <row r="26" spans="1:6" ht="21.75" customHeight="1">
      <c r="A26" s="3" t="s">
        <v>574</v>
      </c>
      <c r="B26" s="4" t="s">
        <v>911</v>
      </c>
      <c r="C26" s="33">
        <f>IFERROR(D11-D19,0)</f>
        <v>0</v>
      </c>
      <c r="E26" s="4" t="s">
        <v>860</v>
      </c>
      <c r="F26" s="29" t="s">
        <v>912</v>
      </c>
    </row>
    <row r="27" spans="1:6" ht="21.75" customHeight="1">
      <c r="A27" s="3" t="s">
        <v>578</v>
      </c>
      <c r="B27" s="4" t="s">
        <v>913</v>
      </c>
      <c r="C27" s="33">
        <f>IFERROR(D14-D22,0)</f>
        <v>0</v>
      </c>
      <c r="E27" s="4" t="s">
        <v>864</v>
      </c>
      <c r="F27" s="29" t="s">
        <v>914</v>
      </c>
    </row>
    <row r="28" spans="1:6" ht="15" customHeight="1">
      <c r="A28" s="3" t="s">
        <v>915</v>
      </c>
      <c r="B28" s="4" t="s">
        <v>916</v>
      </c>
      <c r="C28" s="28"/>
      <c r="E28" s="4" t="s">
        <v>814</v>
      </c>
      <c r="F28" s="29" t="s">
        <v>917</v>
      </c>
    </row>
    <row r="29" spans="1:6" ht="32.25" customHeight="1">
      <c r="A29" s="3" t="s">
        <v>918</v>
      </c>
      <c r="B29" s="4" t="s">
        <v>919</v>
      </c>
      <c r="C29" s="28"/>
      <c r="E29" s="4" t="s">
        <v>920</v>
      </c>
      <c r="F29" s="29" t="s">
        <v>921</v>
      </c>
    </row>
    <row r="30" spans="1:6" ht="21.75" customHeight="1">
      <c r="A30" s="3" t="s">
        <v>922</v>
      </c>
      <c r="B30" s="4" t="s">
        <v>923</v>
      </c>
      <c r="C30" s="33">
        <f>IFERROR(C26*C28*(1-IF(C29="",0,C29/200*C28)),0)</f>
        <v>0</v>
      </c>
      <c r="E30" s="4" t="s">
        <v>868</v>
      </c>
      <c r="F30" s="29" t="s">
        <v>924</v>
      </c>
    </row>
    <row r="31" spans="1:6" ht="21.75" customHeight="1">
      <c r="A31" s="3" t="s">
        <v>925</v>
      </c>
      <c r="B31" s="4" t="s">
        <v>926</v>
      </c>
      <c r="C31" s="33">
        <f>IFERROR(C27*C28*(1-IF(C29="",0,C29/200*C28)),0)</f>
        <v>0</v>
      </c>
      <c r="E31" s="4" t="s">
        <v>872</v>
      </c>
      <c r="F31" s="29" t="s">
        <v>927</v>
      </c>
    </row>
    <row r="32" spans="1:6" ht="42.75" customHeight="1">
      <c r="A32" s="3" t="s">
        <v>928</v>
      </c>
      <c r="B32" s="4" t="s">
        <v>929</v>
      </c>
      <c r="C32" s="28"/>
      <c r="E32" s="4" t="s">
        <v>872</v>
      </c>
      <c r="F32" s="29" t="s">
        <v>930</v>
      </c>
    </row>
    <row r="33" spans="1:6" ht="42.75" customHeight="1">
      <c r="A33" s="3" t="s">
        <v>931</v>
      </c>
      <c r="B33" s="4" t="s">
        <v>932</v>
      </c>
      <c r="C33" s="28"/>
      <c r="E33" s="4" t="s">
        <v>872</v>
      </c>
      <c r="F33" s="29" t="s">
        <v>933</v>
      </c>
    </row>
    <row r="34" spans="1:6" ht="15.75" customHeight="1"/>
    <row r="35" spans="1:6" ht="21.75" customHeight="1">
      <c r="A35" s="82" t="s">
        <v>934</v>
      </c>
      <c r="B35" s="66"/>
      <c r="C35" s="66"/>
      <c r="D35" s="66"/>
      <c r="E35" s="66"/>
      <c r="F35" s="66"/>
    </row>
    <row r="36" spans="1:6" ht="23.25" customHeight="1">
      <c r="B36" s="3" t="s">
        <v>935</v>
      </c>
    </row>
    <row r="37" spans="1:6" ht="79.5" customHeight="1">
      <c r="B37" s="97"/>
      <c r="C37" s="98"/>
      <c r="D37" s="98"/>
      <c r="E37" s="98"/>
    </row>
    <row r="38" spans="1:6" ht="15.75" customHeight="1"/>
    <row r="39" spans="1:6" ht="15.75" customHeight="1"/>
    <row r="40" spans="1:6" ht="15.75" customHeight="1"/>
    <row r="41" spans="1:6" ht="15.75" customHeight="1"/>
    <row r="42" spans="1:6" ht="15.75" customHeight="1"/>
    <row r="43" spans="1:6" ht="15.75" customHeight="1"/>
    <row r="44" spans="1:6" ht="15.75" customHeight="1"/>
    <row r="45" spans="1:6" ht="15.75" customHeight="1"/>
    <row r="46" spans="1:6" ht="15.75" customHeight="1"/>
    <row r="47" spans="1:6" ht="15.75" customHeight="1"/>
    <row r="48" spans="1: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0">
    <mergeCell ref="A1:F1"/>
    <mergeCell ref="A5:F5"/>
    <mergeCell ref="A9:F9"/>
    <mergeCell ref="C15:F15"/>
    <mergeCell ref="A17:F17"/>
    <mergeCell ref="A35:F35"/>
    <mergeCell ref="B37:E37"/>
    <mergeCell ref="A3:F3"/>
    <mergeCell ref="A24:F24"/>
    <mergeCell ref="A2:F2"/>
  </mergeCells>
  <pageMargins left="0.75" right="0.75" top="1" bottom="1"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000"/>
  <sheetViews>
    <sheetView zoomScaleNormal="100" workbookViewId="0">
      <selection activeCell="E42" sqref="E42"/>
    </sheetView>
  </sheetViews>
  <sheetFormatPr defaultColWidth="14.453125" defaultRowHeight="15" customHeight="1"/>
  <cols>
    <col min="1" max="1" width="8" customWidth="1"/>
    <col min="2" max="2" width="50" customWidth="1"/>
    <col min="3" max="4" width="18" customWidth="1"/>
    <col min="5" max="5" width="32" customWidth="1"/>
    <col min="6" max="6" width="15.453125" customWidth="1"/>
    <col min="7" max="26" width="8.6328125" customWidth="1"/>
  </cols>
  <sheetData>
    <row r="1" spans="1:6" ht="25.5" customHeight="1">
      <c r="A1" s="102" t="s">
        <v>0</v>
      </c>
      <c r="B1" s="66"/>
      <c r="C1" s="66"/>
      <c r="D1" s="66"/>
      <c r="E1" s="66"/>
      <c r="F1" s="66"/>
    </row>
    <row r="2" spans="1:6" ht="21.75" customHeight="1">
      <c r="A2" s="83" t="s">
        <v>936</v>
      </c>
      <c r="B2" s="66"/>
      <c r="C2" s="66"/>
      <c r="D2" s="66"/>
      <c r="E2" s="66"/>
      <c r="F2" s="66"/>
    </row>
    <row r="3" spans="1:6" ht="54.75" customHeight="1">
      <c r="A3" s="69" t="s">
        <v>937</v>
      </c>
      <c r="B3" s="66"/>
      <c r="C3" s="66"/>
      <c r="D3" s="66"/>
      <c r="E3" s="66"/>
      <c r="F3" s="66"/>
    </row>
    <row r="4" spans="1:6" ht="14.25" customHeight="1"/>
    <row r="5" spans="1:6" ht="21.75" customHeight="1">
      <c r="A5" s="82" t="s">
        <v>938</v>
      </c>
      <c r="B5" s="66"/>
      <c r="C5" s="66"/>
      <c r="D5" s="66"/>
      <c r="E5" s="66"/>
      <c r="F5" s="66"/>
    </row>
    <row r="6" spans="1:6" ht="25.5" customHeight="1">
      <c r="B6" s="3" t="s">
        <v>939</v>
      </c>
      <c r="C6" s="28"/>
    </row>
    <row r="7" spans="1:6" ht="15" customHeight="1">
      <c r="B7" s="3" t="s">
        <v>609</v>
      </c>
      <c r="C7" s="28"/>
      <c r="D7" s="29" t="s">
        <v>940</v>
      </c>
    </row>
    <row r="8" spans="1:6" ht="23.25" customHeight="1">
      <c r="B8" s="3" t="s">
        <v>941</v>
      </c>
      <c r="C8" s="28"/>
    </row>
    <row r="9" spans="1:6" ht="15" customHeight="1">
      <c r="B9" s="3" t="s">
        <v>916</v>
      </c>
      <c r="C9" s="28"/>
      <c r="D9" s="29" t="s">
        <v>917</v>
      </c>
    </row>
    <row r="10" spans="1:6" ht="15" customHeight="1">
      <c r="B10" s="3" t="s">
        <v>942</v>
      </c>
      <c r="C10" s="33">
        <f>IFERROR(C8*C9,0)</f>
        <v>0</v>
      </c>
    </row>
    <row r="11" spans="1:6" ht="14.25" customHeight="1"/>
    <row r="12" spans="1:6" ht="21.75" customHeight="1">
      <c r="A12" s="82" t="s">
        <v>943</v>
      </c>
      <c r="B12" s="66"/>
      <c r="C12" s="66"/>
      <c r="D12" s="66"/>
      <c r="E12" s="66"/>
      <c r="F12" s="66"/>
    </row>
    <row r="13" spans="1:6" ht="49.5" customHeight="1">
      <c r="A13" s="69" t="s">
        <v>944</v>
      </c>
      <c r="B13" s="66"/>
      <c r="C13" s="66"/>
      <c r="D13" s="66"/>
      <c r="E13" s="66"/>
      <c r="F13" s="66"/>
    </row>
    <row r="14" spans="1:6" ht="15" customHeight="1">
      <c r="A14" s="34" t="s">
        <v>66</v>
      </c>
      <c r="B14" s="34" t="s">
        <v>783</v>
      </c>
      <c r="C14" s="34" t="s">
        <v>825</v>
      </c>
      <c r="D14" s="34"/>
      <c r="E14" s="34" t="s">
        <v>785</v>
      </c>
      <c r="F14" s="34" t="s">
        <v>136</v>
      </c>
    </row>
    <row r="15" spans="1:6" ht="39.75" customHeight="1">
      <c r="A15" s="3" t="s">
        <v>625</v>
      </c>
      <c r="B15" s="4" t="s">
        <v>945</v>
      </c>
      <c r="C15" s="97"/>
      <c r="D15" s="98"/>
      <c r="E15" s="98"/>
      <c r="F15" s="98"/>
    </row>
    <row r="16" spans="1:6" ht="53.25" customHeight="1">
      <c r="A16" s="3" t="s">
        <v>629</v>
      </c>
      <c r="B16" s="4" t="s">
        <v>946</v>
      </c>
      <c r="C16" s="28"/>
      <c r="E16" s="4" t="s">
        <v>864</v>
      </c>
      <c r="F16" s="29" t="s">
        <v>947</v>
      </c>
    </row>
    <row r="17" spans="1:6" ht="15" customHeight="1">
      <c r="A17" s="3" t="s">
        <v>632</v>
      </c>
      <c r="B17" s="4" t="s">
        <v>948</v>
      </c>
      <c r="C17" s="28"/>
      <c r="E17" s="4" t="s">
        <v>864</v>
      </c>
    </row>
    <row r="18" spans="1:6" ht="63.75" customHeight="1">
      <c r="A18" s="3" t="s">
        <v>635</v>
      </c>
      <c r="B18" s="4" t="s">
        <v>949</v>
      </c>
      <c r="C18" s="33">
        <f>IFERROR(C8,0)</f>
        <v>0</v>
      </c>
      <c r="E18" s="4" t="s">
        <v>860</v>
      </c>
      <c r="F18" s="29" t="s">
        <v>950</v>
      </c>
    </row>
    <row r="19" spans="1:6" ht="42.75" customHeight="1">
      <c r="A19" s="3" t="s">
        <v>951</v>
      </c>
      <c r="B19" s="4" t="s">
        <v>952</v>
      </c>
      <c r="C19" s="33">
        <f>IFERROR(C18*('LCA - Common'!$C$62+'LCA - Common'!$C$63)/1000,0)</f>
        <v>0</v>
      </c>
      <c r="E19" s="4" t="s">
        <v>864</v>
      </c>
      <c r="F19" s="29" t="s">
        <v>953</v>
      </c>
    </row>
    <row r="20" spans="1:6" ht="14.25" customHeight="1"/>
    <row r="21" spans="1:6" ht="15.75" customHeight="1"/>
    <row r="22" spans="1:6" ht="21.75" customHeight="1">
      <c r="A22" s="3" t="s">
        <v>954</v>
      </c>
      <c r="B22" s="4" t="s">
        <v>955</v>
      </c>
      <c r="C22" s="33">
        <f>IFERROR(C18,0)</f>
        <v>0</v>
      </c>
      <c r="E22" s="4" t="s">
        <v>860</v>
      </c>
      <c r="F22" s="29" t="s">
        <v>912</v>
      </c>
    </row>
    <row r="23" spans="1:6" ht="21.75" customHeight="1">
      <c r="A23" s="3" t="s">
        <v>956</v>
      </c>
      <c r="B23" s="4" t="s">
        <v>957</v>
      </c>
      <c r="C23" s="33">
        <f>IFERROR(C22*C9,0)</f>
        <v>0</v>
      </c>
      <c r="E23" s="4" t="s">
        <v>868</v>
      </c>
      <c r="F23" s="29" t="s">
        <v>924</v>
      </c>
    </row>
    <row r="24" spans="1:6" ht="15.75" customHeight="1"/>
    <row r="25" spans="1:6" ht="21.75" customHeight="1">
      <c r="A25" s="86" t="s">
        <v>958</v>
      </c>
      <c r="B25" s="66"/>
      <c r="C25" s="66"/>
      <c r="D25" s="66"/>
      <c r="E25" s="66"/>
      <c r="F25" s="66"/>
    </row>
    <row r="26" spans="1:6" ht="34.5" customHeight="1">
      <c r="B26" s="3" t="s">
        <v>959</v>
      </c>
      <c r="C26" s="32" t="s">
        <v>960</v>
      </c>
    </row>
    <row r="27" spans="1:6" ht="23.25" customHeight="1">
      <c r="B27" s="3" t="s">
        <v>961</v>
      </c>
    </row>
    <row r="28" spans="1:6" ht="49.5" customHeight="1">
      <c r="B28" s="97"/>
      <c r="C28" s="98"/>
      <c r="D28" s="98"/>
      <c r="E28" s="98"/>
    </row>
    <row r="29" spans="1:6" ht="15.75" customHeight="1"/>
    <row r="30" spans="1:6" ht="21.75" customHeight="1">
      <c r="A30" s="86" t="s">
        <v>962</v>
      </c>
      <c r="B30" s="66"/>
      <c r="C30" s="66"/>
      <c r="D30" s="66"/>
      <c r="E30" s="66"/>
      <c r="F30" s="66"/>
    </row>
    <row r="31" spans="1:6" ht="15" customHeight="1">
      <c r="A31" s="35" t="s">
        <v>66</v>
      </c>
      <c r="B31" s="35" t="s">
        <v>848</v>
      </c>
      <c r="C31" s="35" t="s">
        <v>825</v>
      </c>
      <c r="D31" s="35"/>
      <c r="E31" s="35" t="s">
        <v>785</v>
      </c>
      <c r="F31" s="35" t="s">
        <v>136</v>
      </c>
    </row>
    <row r="32" spans="1:6" ht="53.25" customHeight="1">
      <c r="A32" s="3" t="s">
        <v>963</v>
      </c>
      <c r="B32" s="4" t="s">
        <v>964</v>
      </c>
      <c r="C32" s="28"/>
      <c r="E32" s="4" t="s">
        <v>864</v>
      </c>
      <c r="F32" s="29" t="s">
        <v>965</v>
      </c>
    </row>
    <row r="33" spans="1:6" ht="21.75" customHeight="1">
      <c r="A33" s="3" t="s">
        <v>966</v>
      </c>
      <c r="B33" s="4" t="s">
        <v>967</v>
      </c>
      <c r="C33" s="28"/>
      <c r="E33" s="4" t="s">
        <v>864</v>
      </c>
      <c r="F33" s="29" t="s">
        <v>968</v>
      </c>
    </row>
    <row r="34" spans="1:6" ht="21.75" customHeight="1">
      <c r="A34" s="3" t="s">
        <v>969</v>
      </c>
      <c r="B34" s="4" t="s">
        <v>970</v>
      </c>
      <c r="C34" s="28"/>
      <c r="E34" s="4" t="s">
        <v>864</v>
      </c>
      <c r="F34" s="29" t="s">
        <v>971</v>
      </c>
    </row>
    <row r="35" spans="1:6" ht="53.25" customHeight="1">
      <c r="A35" s="3" t="s">
        <v>972</v>
      </c>
      <c r="B35" s="4" t="s">
        <v>973</v>
      </c>
      <c r="C35" s="28"/>
      <c r="E35" s="4" t="s">
        <v>864</v>
      </c>
      <c r="F35" s="29" t="s">
        <v>974</v>
      </c>
    </row>
    <row r="36" spans="1:6" ht="42.75" customHeight="1">
      <c r="A36" s="3" t="s">
        <v>975</v>
      </c>
      <c r="B36" s="4" t="s">
        <v>976</v>
      </c>
      <c r="C36" s="28"/>
      <c r="E36" s="4" t="s">
        <v>864</v>
      </c>
      <c r="F36" s="29" t="s">
        <v>977</v>
      </c>
    </row>
    <row r="37" spans="1:6" ht="53.25" customHeight="1">
      <c r="A37" s="3" t="s">
        <v>978</v>
      </c>
      <c r="B37" s="4" t="s">
        <v>979</v>
      </c>
      <c r="C37" s="28"/>
      <c r="E37" s="4" t="s">
        <v>864</v>
      </c>
      <c r="F37" s="29" t="s">
        <v>980</v>
      </c>
    </row>
    <row r="38" spans="1:6" ht="32.25" customHeight="1">
      <c r="A38" s="3" t="s">
        <v>981</v>
      </c>
      <c r="B38" s="4" t="s">
        <v>982</v>
      </c>
      <c r="C38" s="28"/>
      <c r="E38" s="4" t="s">
        <v>864</v>
      </c>
      <c r="F38" s="29" t="s">
        <v>983</v>
      </c>
    </row>
    <row r="39" spans="1:6" ht="15" customHeight="1">
      <c r="A39" s="3" t="s">
        <v>984</v>
      </c>
      <c r="B39" s="3" t="s">
        <v>985</v>
      </c>
      <c r="C39" s="33">
        <f>IFERROR(SUM(C32:C38),0)</f>
        <v>0</v>
      </c>
      <c r="E39" s="4" t="s">
        <v>864</v>
      </c>
    </row>
    <row r="40" spans="1:6" ht="15.75" customHeight="1"/>
    <row r="41" spans="1:6" ht="21.75" customHeight="1">
      <c r="A41" s="86" t="s">
        <v>986</v>
      </c>
      <c r="B41" s="66"/>
      <c r="C41" s="66"/>
      <c r="D41" s="66"/>
      <c r="E41" s="66"/>
      <c r="F41" s="66"/>
    </row>
    <row r="42" spans="1:6" ht="15" customHeight="1">
      <c r="A42" s="35" t="s">
        <v>66</v>
      </c>
      <c r="B42" s="35" t="s">
        <v>783</v>
      </c>
      <c r="C42" s="35" t="s">
        <v>825</v>
      </c>
      <c r="D42" s="35"/>
      <c r="E42" s="35" t="s">
        <v>785</v>
      </c>
      <c r="F42" s="35" t="s">
        <v>910</v>
      </c>
    </row>
    <row r="43" spans="1:6" ht="21.75" customHeight="1">
      <c r="A43" s="3" t="s">
        <v>987</v>
      </c>
      <c r="B43" s="4" t="s">
        <v>988</v>
      </c>
      <c r="C43" s="33">
        <f>IFERROR(C16+C17+C19-C39,0)</f>
        <v>0</v>
      </c>
      <c r="E43" s="4" t="s">
        <v>864</v>
      </c>
      <c r="F43" s="29" t="s">
        <v>914</v>
      </c>
    </row>
    <row r="44" spans="1:6" ht="21.75" customHeight="1">
      <c r="A44" s="3" t="s">
        <v>989</v>
      </c>
      <c r="B44" s="4" t="s">
        <v>926</v>
      </c>
      <c r="C44" s="33">
        <f>IFERROR(C43*C9,0)</f>
        <v>0</v>
      </c>
      <c r="E44" s="4" t="s">
        <v>872</v>
      </c>
      <c r="F44" s="29" t="s">
        <v>927</v>
      </c>
    </row>
    <row r="45" spans="1:6" ht="21.75" customHeight="1">
      <c r="A45" s="3" t="s">
        <v>990</v>
      </c>
      <c r="B45" s="4" t="s">
        <v>929</v>
      </c>
      <c r="C45" s="28"/>
      <c r="E45" s="4" t="s">
        <v>872</v>
      </c>
      <c r="F45" s="29" t="s">
        <v>991</v>
      </c>
    </row>
    <row r="46" spans="1:6" ht="21.75" customHeight="1">
      <c r="A46" s="3" t="s">
        <v>992</v>
      </c>
      <c r="B46" s="4" t="s">
        <v>932</v>
      </c>
      <c r="C46" s="28"/>
      <c r="E46" s="4" t="s">
        <v>872</v>
      </c>
      <c r="F46" s="29" t="s">
        <v>993</v>
      </c>
    </row>
    <row r="47" spans="1:6" ht="15.75" customHeight="1"/>
    <row r="48" spans="1:6" ht="21.75" customHeight="1">
      <c r="A48" s="86" t="s">
        <v>994</v>
      </c>
      <c r="B48" s="66"/>
      <c r="C48" s="66"/>
      <c r="D48" s="66"/>
      <c r="E48" s="66"/>
      <c r="F48" s="66"/>
    </row>
    <row r="49" spans="2:5" ht="68.25" customHeight="1">
      <c r="B49" s="3" t="s">
        <v>995</v>
      </c>
    </row>
    <row r="50" spans="2:5" ht="79.5" customHeight="1">
      <c r="B50" s="97"/>
      <c r="C50" s="98"/>
      <c r="D50" s="98"/>
      <c r="E50" s="98"/>
    </row>
    <row r="51" spans="2:5" ht="15.75" customHeight="1"/>
    <row r="52" spans="2:5" ht="15.75" customHeight="1"/>
    <row r="53" spans="2:5" ht="15.75" customHeight="1"/>
    <row r="54" spans="2:5" ht="15.75" customHeight="1"/>
    <row r="55" spans="2:5" ht="15.75" customHeight="1"/>
    <row r="56" spans="2:5" ht="15.75" customHeight="1"/>
    <row r="57" spans="2:5" ht="15.75" customHeight="1"/>
    <row r="58" spans="2:5" ht="15.75" customHeight="1"/>
    <row r="59" spans="2:5" ht="15.75" customHeight="1"/>
    <row r="60" spans="2:5" ht="15.75" customHeight="1"/>
    <row r="61" spans="2:5" ht="15.75" customHeight="1"/>
    <row r="62" spans="2:5" ht="15.75" customHeight="1"/>
    <row r="63" spans="2:5" ht="15.75" customHeight="1"/>
    <row r="64" spans="2:5"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A41:F41"/>
    <mergeCell ref="A2:F2"/>
    <mergeCell ref="B50:E50"/>
    <mergeCell ref="A13:F13"/>
    <mergeCell ref="A1:F1"/>
    <mergeCell ref="A5:F5"/>
    <mergeCell ref="C15:F15"/>
    <mergeCell ref="A12:F12"/>
    <mergeCell ref="A48:F48"/>
    <mergeCell ref="A3:F3"/>
    <mergeCell ref="A30:F30"/>
    <mergeCell ref="B28:E28"/>
    <mergeCell ref="A25:F25"/>
  </mergeCells>
  <pageMargins left="0.75" right="0.75" top="1" bottom="1"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000"/>
  <sheetViews>
    <sheetView zoomScaleNormal="100" workbookViewId="0">
      <selection activeCell="I5" sqref="I5"/>
    </sheetView>
  </sheetViews>
  <sheetFormatPr defaultColWidth="14.453125" defaultRowHeight="15" customHeight="1"/>
  <cols>
    <col min="1" max="1" width="8" customWidth="1"/>
    <col min="2" max="2" width="50" customWidth="1"/>
    <col min="3" max="4" width="18" customWidth="1"/>
    <col min="5" max="5" width="32" customWidth="1"/>
    <col min="6" max="6" width="22.453125" customWidth="1"/>
    <col min="7" max="26" width="8.6328125" customWidth="1"/>
  </cols>
  <sheetData>
    <row r="1" spans="1:6" ht="25.5" customHeight="1">
      <c r="A1" s="102" t="s">
        <v>0</v>
      </c>
      <c r="B1" s="66"/>
      <c r="C1" s="66"/>
      <c r="D1" s="66"/>
      <c r="E1" s="66"/>
      <c r="F1" s="66"/>
    </row>
    <row r="2" spans="1:6" ht="21.75" customHeight="1">
      <c r="A2" s="83" t="s">
        <v>996</v>
      </c>
      <c r="B2" s="66"/>
      <c r="C2" s="66"/>
      <c r="D2" s="66"/>
      <c r="E2" s="66"/>
      <c r="F2" s="66"/>
    </row>
    <row r="3" spans="1:6" ht="60" customHeight="1">
      <c r="A3" s="69" t="s">
        <v>997</v>
      </c>
      <c r="B3" s="66"/>
      <c r="C3" s="66"/>
      <c r="D3" s="66"/>
      <c r="E3" s="66"/>
      <c r="F3" s="66"/>
    </row>
    <row r="4" spans="1:6" ht="14.25" customHeight="1"/>
    <row r="5" spans="1:6" ht="21.75" customHeight="1">
      <c r="A5" s="82" t="s">
        <v>998</v>
      </c>
      <c r="B5" s="66"/>
      <c r="C5" s="66"/>
      <c r="D5" s="66"/>
      <c r="E5" s="66"/>
      <c r="F5" s="66"/>
    </row>
    <row r="6" spans="1:6" ht="15" customHeight="1">
      <c r="A6" s="3" t="s">
        <v>653</v>
      </c>
      <c r="B6" s="4" t="s">
        <v>999</v>
      </c>
      <c r="C6" s="28"/>
      <c r="E6" s="4" t="s">
        <v>32</v>
      </c>
    </row>
    <row r="7" spans="1:6" ht="15" customHeight="1">
      <c r="A7" s="3" t="s">
        <v>657</v>
      </c>
      <c r="B7" s="4" t="s">
        <v>1000</v>
      </c>
      <c r="C7" s="28"/>
      <c r="E7" s="4" t="s">
        <v>32</v>
      </c>
    </row>
    <row r="8" spans="1:6" ht="23.25" customHeight="1">
      <c r="A8" s="3" t="s">
        <v>659</v>
      </c>
      <c r="B8" s="4" t="s">
        <v>1001</v>
      </c>
      <c r="C8" s="28"/>
      <c r="E8" s="4" t="s">
        <v>864</v>
      </c>
    </row>
    <row r="9" spans="1:6" ht="23.25" customHeight="1">
      <c r="A9" s="3" t="s">
        <v>662</v>
      </c>
      <c r="B9" s="4" t="s">
        <v>1002</v>
      </c>
      <c r="C9" s="28"/>
      <c r="E9" s="4" t="s">
        <v>814</v>
      </c>
    </row>
    <row r="10" spans="1:6" ht="23.25" customHeight="1">
      <c r="A10" s="3" t="s">
        <v>665</v>
      </c>
      <c r="B10" s="4" t="s">
        <v>1003</v>
      </c>
      <c r="C10" s="28"/>
      <c r="E10" s="4" t="s">
        <v>814</v>
      </c>
    </row>
    <row r="11" spans="1:6" ht="23.25" customHeight="1">
      <c r="A11" s="3" t="s">
        <v>668</v>
      </c>
      <c r="B11" s="4" t="s">
        <v>1004</v>
      </c>
      <c r="C11" s="28"/>
      <c r="E11" s="4" t="s">
        <v>1005</v>
      </c>
    </row>
    <row r="12" spans="1:6" ht="30" customHeight="1">
      <c r="A12" s="3" t="s">
        <v>671</v>
      </c>
      <c r="B12" s="4" t="s">
        <v>1006</v>
      </c>
    </row>
    <row r="13" spans="1:6" ht="60" customHeight="1">
      <c r="B13" s="97"/>
      <c r="C13" s="98"/>
      <c r="D13" s="98"/>
      <c r="E13" s="98"/>
    </row>
    <row r="14" spans="1:6" ht="14.25" customHeight="1"/>
    <row r="15" spans="1:6" ht="21.75" customHeight="1">
      <c r="A15" s="82" t="s">
        <v>1007</v>
      </c>
      <c r="B15" s="66"/>
      <c r="C15" s="66"/>
      <c r="D15" s="66"/>
      <c r="E15" s="66"/>
      <c r="F15" s="66"/>
    </row>
    <row r="16" spans="1:6" ht="15" customHeight="1">
      <c r="A16" s="3" t="s">
        <v>681</v>
      </c>
      <c r="B16" s="4" t="s">
        <v>1008</v>
      </c>
      <c r="C16" s="33">
        <f>IFERROR(C8,0)</f>
        <v>0</v>
      </c>
      <c r="E16" s="4" t="s">
        <v>864</v>
      </c>
    </row>
    <row r="17" spans="1:6" ht="15" customHeight="1">
      <c r="A17" s="3" t="s">
        <v>685</v>
      </c>
      <c r="B17" s="4" t="s">
        <v>1009</v>
      </c>
      <c r="C17" s="28"/>
      <c r="E17" s="4" t="s">
        <v>1010</v>
      </c>
      <c r="F17" s="29" t="s">
        <v>1011</v>
      </c>
    </row>
    <row r="18" spans="1:6" ht="21.75" customHeight="1">
      <c r="A18" s="3" t="s">
        <v>688</v>
      </c>
      <c r="B18" s="4" t="s">
        <v>1012</v>
      </c>
      <c r="C18" s="28"/>
      <c r="E18" s="4" t="s">
        <v>1010</v>
      </c>
      <c r="F18" s="29" t="s">
        <v>1013</v>
      </c>
    </row>
    <row r="19" spans="1:6" ht="15" customHeight="1">
      <c r="A19" s="3" t="s">
        <v>691</v>
      </c>
      <c r="B19" s="4" t="s">
        <v>1014</v>
      </c>
      <c r="C19" s="33">
        <f>IFERROR(C16*C18/100,0)</f>
        <v>0</v>
      </c>
      <c r="E19" s="4" t="s">
        <v>864</v>
      </c>
    </row>
    <row r="20" spans="1:6" ht="15" customHeight="1">
      <c r="A20" s="3" t="s">
        <v>694</v>
      </c>
      <c r="B20" s="4" t="s">
        <v>1015</v>
      </c>
      <c r="C20" s="33">
        <f>IFERROR(C16-C19,0)</f>
        <v>0</v>
      </c>
      <c r="E20" s="4" t="s">
        <v>864</v>
      </c>
    </row>
    <row r="21" spans="1:6" ht="15.75" customHeight="1"/>
    <row r="22" spans="1:6" ht="21.75" customHeight="1">
      <c r="A22" s="91" t="s">
        <v>1016</v>
      </c>
      <c r="B22" s="66"/>
      <c r="C22" s="66"/>
      <c r="D22" s="66"/>
      <c r="E22" s="66"/>
      <c r="F22" s="66"/>
    </row>
    <row r="23" spans="1:6" ht="15" customHeight="1">
      <c r="A23" s="3" t="s">
        <v>710</v>
      </c>
      <c r="B23" s="4" t="s">
        <v>1017</v>
      </c>
      <c r="C23" s="28"/>
      <c r="E23" s="4" t="s">
        <v>891</v>
      </c>
    </row>
    <row r="24" spans="1:6" ht="15" customHeight="1">
      <c r="A24" s="3" t="s">
        <v>714</v>
      </c>
      <c r="B24" s="4" t="s">
        <v>1018</v>
      </c>
      <c r="C24" s="28"/>
      <c r="E24" s="4" t="s">
        <v>864</v>
      </c>
    </row>
    <row r="25" spans="1:6" ht="15" customHeight="1">
      <c r="A25" s="3" t="s">
        <v>717</v>
      </c>
      <c r="B25" s="4" t="s">
        <v>1019</v>
      </c>
      <c r="C25" s="28"/>
      <c r="E25" s="4" t="s">
        <v>1020</v>
      </c>
    </row>
    <row r="26" spans="1:6" ht="15" customHeight="1">
      <c r="A26" s="3" t="s">
        <v>720</v>
      </c>
      <c r="B26" s="4" t="s">
        <v>1021</v>
      </c>
      <c r="C26" s="28"/>
      <c r="E26" s="4" t="s">
        <v>864</v>
      </c>
    </row>
    <row r="27" spans="1:6" ht="15" customHeight="1">
      <c r="A27" s="3" t="s">
        <v>723</v>
      </c>
      <c r="B27" s="4" t="s">
        <v>1022</v>
      </c>
      <c r="C27" s="28"/>
      <c r="E27" s="4" t="s">
        <v>864</v>
      </c>
    </row>
    <row r="28" spans="1:6" ht="23.25" customHeight="1">
      <c r="A28" s="3" t="s">
        <v>726</v>
      </c>
      <c r="B28" s="3" t="s">
        <v>1023</v>
      </c>
      <c r="C28" s="33">
        <f>IFERROR(C24+C26+C27,0)</f>
        <v>0</v>
      </c>
      <c r="E28" s="4" t="s">
        <v>864</v>
      </c>
    </row>
    <row r="29" spans="1:6" ht="15.75" customHeight="1"/>
    <row r="30" spans="1:6" ht="21.75" customHeight="1">
      <c r="A30" s="91" t="s">
        <v>1024</v>
      </c>
      <c r="B30" s="66"/>
      <c r="C30" s="66"/>
      <c r="D30" s="66"/>
      <c r="E30" s="66"/>
      <c r="F30" s="66"/>
    </row>
    <row r="31" spans="1:6" ht="15" customHeight="1">
      <c r="A31" s="3" t="s">
        <v>738</v>
      </c>
      <c r="B31" s="4" t="s">
        <v>1025</v>
      </c>
      <c r="C31" s="28"/>
      <c r="E31" s="4" t="s">
        <v>1026</v>
      </c>
    </row>
    <row r="32" spans="1:6" ht="15" customHeight="1">
      <c r="A32" s="3" t="s">
        <v>742</v>
      </c>
      <c r="B32" s="4" t="s">
        <v>1027</v>
      </c>
      <c r="C32" s="28"/>
      <c r="E32" s="4" t="s">
        <v>1028</v>
      </c>
    </row>
    <row r="33" spans="1:6" ht="15" customHeight="1">
      <c r="A33" s="3" t="s">
        <v>1029</v>
      </c>
      <c r="B33" s="4" t="s">
        <v>1030</v>
      </c>
      <c r="C33" s="28"/>
      <c r="E33" s="4" t="s">
        <v>864</v>
      </c>
    </row>
    <row r="34" spans="1:6" ht="15" customHeight="1">
      <c r="A34" s="3" t="s">
        <v>1031</v>
      </c>
      <c r="B34" s="4" t="s">
        <v>1032</v>
      </c>
      <c r="C34" s="28"/>
      <c r="E34" s="4" t="s">
        <v>920</v>
      </c>
    </row>
    <row r="35" spans="1:6" ht="15" customHeight="1">
      <c r="A35" s="3" t="s">
        <v>1033</v>
      </c>
      <c r="B35" s="4" t="s">
        <v>1034</v>
      </c>
      <c r="C35" s="28"/>
      <c r="E35" s="4" t="s">
        <v>864</v>
      </c>
    </row>
    <row r="36" spans="1:6" ht="15" customHeight="1">
      <c r="A36" s="3" t="s">
        <v>1035</v>
      </c>
      <c r="B36" s="3" t="s">
        <v>1036</v>
      </c>
      <c r="C36" s="33">
        <f>IFERROR(C33+C35,0)</f>
        <v>0</v>
      </c>
      <c r="E36" s="4" t="s">
        <v>864</v>
      </c>
    </row>
    <row r="37" spans="1:6" ht="15.75" customHeight="1"/>
    <row r="38" spans="1:6" ht="21.75" customHeight="1">
      <c r="A38" s="91" t="s">
        <v>1037</v>
      </c>
      <c r="B38" s="66"/>
      <c r="C38" s="66"/>
      <c r="D38" s="66"/>
      <c r="E38" s="66"/>
      <c r="F38" s="66"/>
    </row>
    <row r="39" spans="1:6" ht="15" customHeight="1">
      <c r="A39" s="3" t="s">
        <v>1038</v>
      </c>
      <c r="B39" s="4" t="s">
        <v>1039</v>
      </c>
      <c r="C39" s="28"/>
      <c r="E39" s="4" t="s">
        <v>891</v>
      </c>
    </row>
    <row r="40" spans="1:6" ht="15" customHeight="1">
      <c r="A40" s="3" t="s">
        <v>1040</v>
      </c>
      <c r="B40" s="4" t="s">
        <v>1041</v>
      </c>
      <c r="C40" s="28"/>
      <c r="E40" s="4" t="s">
        <v>864</v>
      </c>
    </row>
    <row r="41" spans="1:6" ht="15" customHeight="1">
      <c r="A41" s="3" t="s">
        <v>1042</v>
      </c>
      <c r="B41" s="4" t="s">
        <v>1043</v>
      </c>
      <c r="C41" s="28"/>
      <c r="E41" s="4" t="s">
        <v>864</v>
      </c>
    </row>
    <row r="42" spans="1:6" ht="15" customHeight="1">
      <c r="A42" s="3" t="s">
        <v>1044</v>
      </c>
      <c r="B42" s="3" t="s">
        <v>1045</v>
      </c>
      <c r="C42" s="33">
        <f>IFERROR(C40+C41,0)</f>
        <v>0</v>
      </c>
      <c r="E42" s="4" t="s">
        <v>864</v>
      </c>
    </row>
    <row r="43" spans="1:6" ht="15.75" customHeight="1"/>
    <row r="44" spans="1:6" ht="21.75" customHeight="1">
      <c r="A44" s="91" t="s">
        <v>1046</v>
      </c>
      <c r="B44" s="66"/>
      <c r="C44" s="66"/>
      <c r="D44" s="66"/>
      <c r="E44" s="66"/>
      <c r="F44" s="66"/>
    </row>
    <row r="45" spans="1:6" ht="15" customHeight="1">
      <c r="A45" s="3" t="s">
        <v>1047</v>
      </c>
      <c r="B45" s="4" t="s">
        <v>1048</v>
      </c>
      <c r="C45" s="28"/>
    </row>
    <row r="46" spans="1:6" ht="15" customHeight="1">
      <c r="A46" s="3" t="s">
        <v>1049</v>
      </c>
      <c r="B46" s="4" t="s">
        <v>1050</v>
      </c>
      <c r="C46" s="32" t="s">
        <v>813</v>
      </c>
      <c r="E46" s="4" t="s">
        <v>814</v>
      </c>
    </row>
    <row r="47" spans="1:6" ht="36.75" customHeight="1">
      <c r="A47" s="3" t="s">
        <v>1051</v>
      </c>
      <c r="B47" s="4" t="s">
        <v>1052</v>
      </c>
      <c r="C47" s="28"/>
      <c r="E47" s="4" t="s">
        <v>920</v>
      </c>
      <c r="F47" s="29" t="s">
        <v>1053</v>
      </c>
    </row>
    <row r="48" spans="1:6" ht="15" customHeight="1">
      <c r="A48" s="3" t="s">
        <v>1054</v>
      </c>
      <c r="B48" s="4" t="s">
        <v>1055</v>
      </c>
      <c r="C48" s="33">
        <f>IFERROR(C19*C47/100,0)</f>
        <v>0</v>
      </c>
      <c r="E48" s="4" t="s">
        <v>864</v>
      </c>
    </row>
    <row r="49" spans="1:6" ht="23.25" customHeight="1">
      <c r="A49" s="3" t="s">
        <v>1056</v>
      </c>
      <c r="B49" s="4" t="s">
        <v>1057</v>
      </c>
      <c r="C49" s="28"/>
      <c r="E49" s="4" t="s">
        <v>1010</v>
      </c>
    </row>
    <row r="50" spans="1:6" ht="15" customHeight="1">
      <c r="A50" s="3" t="s">
        <v>1058</v>
      </c>
      <c r="B50" s="4" t="s">
        <v>1059</v>
      </c>
      <c r="C50" s="33">
        <f>IFERROR(C19*(100-C49)/100,0)</f>
        <v>0</v>
      </c>
      <c r="E50" s="4" t="s">
        <v>864</v>
      </c>
    </row>
    <row r="51" spans="1:6" ht="23.25" customHeight="1">
      <c r="A51" s="3" t="s">
        <v>1060</v>
      </c>
      <c r="B51" s="4" t="s">
        <v>1061</v>
      </c>
      <c r="C51" s="28"/>
      <c r="E51" s="4" t="s">
        <v>1062</v>
      </c>
    </row>
    <row r="52" spans="1:6" ht="53.25" customHeight="1">
      <c r="A52" s="3" t="s">
        <v>1063</v>
      </c>
      <c r="B52" s="4" t="s">
        <v>1064</v>
      </c>
      <c r="C52" s="28"/>
      <c r="E52" s="4" t="s">
        <v>864</v>
      </c>
      <c r="F52" s="29" t="s">
        <v>1065</v>
      </c>
    </row>
    <row r="53" spans="1:6" ht="15.75" customHeight="1"/>
    <row r="54" spans="1:6" ht="21.75" customHeight="1">
      <c r="A54" s="91" t="s">
        <v>1066</v>
      </c>
      <c r="B54" s="66"/>
      <c r="C54" s="66"/>
      <c r="D54" s="66"/>
      <c r="E54" s="66"/>
      <c r="F54" s="66"/>
    </row>
    <row r="55" spans="1:6" ht="34.5" customHeight="1">
      <c r="A55" s="3" t="s">
        <v>1067</v>
      </c>
      <c r="B55" s="3" t="s">
        <v>1068</v>
      </c>
      <c r="C55" s="33">
        <f>IFERROR(C19-C20-C28-C36-C42-C48-C50-C52,0)</f>
        <v>0</v>
      </c>
      <c r="E55" s="4" t="s">
        <v>864</v>
      </c>
      <c r="F55" s="29" t="s">
        <v>914</v>
      </c>
    </row>
    <row r="56" spans="1:6" ht="15" customHeight="1">
      <c r="A56" s="3" t="s">
        <v>1069</v>
      </c>
      <c r="B56" s="4" t="s">
        <v>1070</v>
      </c>
      <c r="C56" s="28"/>
      <c r="E56" s="4" t="s">
        <v>814</v>
      </c>
      <c r="F56" s="29" t="s">
        <v>917</v>
      </c>
    </row>
    <row r="57" spans="1:6" ht="21.75" customHeight="1">
      <c r="A57" s="3" t="s">
        <v>1071</v>
      </c>
      <c r="B57" s="4" t="s">
        <v>1072</v>
      </c>
      <c r="C57" s="28"/>
      <c r="E57" s="4" t="s">
        <v>920</v>
      </c>
      <c r="F57" s="29" t="s">
        <v>1073</v>
      </c>
    </row>
    <row r="58" spans="1:6" ht="21.75" customHeight="1">
      <c r="A58" s="3" t="s">
        <v>1074</v>
      </c>
      <c r="B58" s="4" t="s">
        <v>1075</v>
      </c>
      <c r="C58" s="33">
        <f>IFERROR(C55*C56*(1-IF(C57="",0,C57/200*C56)),0)</f>
        <v>0</v>
      </c>
      <c r="E58" s="4" t="s">
        <v>872</v>
      </c>
      <c r="F58" s="29" t="s">
        <v>927</v>
      </c>
    </row>
    <row r="59" spans="1:6" ht="21.75" customHeight="1">
      <c r="A59" s="3" t="s">
        <v>1076</v>
      </c>
      <c r="B59" s="4" t="s">
        <v>929</v>
      </c>
      <c r="C59" s="28"/>
      <c r="E59" s="4" t="s">
        <v>872</v>
      </c>
      <c r="F59" s="29" t="s">
        <v>991</v>
      </c>
    </row>
    <row r="60" spans="1:6" ht="21.75" customHeight="1">
      <c r="A60" s="3" t="s">
        <v>1077</v>
      </c>
      <c r="B60" s="4" t="s">
        <v>932</v>
      </c>
      <c r="C60" s="28"/>
      <c r="E60" s="4" t="s">
        <v>872</v>
      </c>
      <c r="F60" s="29" t="s">
        <v>993</v>
      </c>
    </row>
    <row r="61" spans="1:6" ht="15.75" customHeight="1"/>
    <row r="62" spans="1:6" ht="21.75" customHeight="1">
      <c r="A62" s="91" t="s">
        <v>1078</v>
      </c>
      <c r="B62" s="66"/>
      <c r="C62" s="66"/>
      <c r="D62" s="66"/>
      <c r="E62" s="66"/>
      <c r="F62" s="66"/>
    </row>
    <row r="63" spans="1:6" ht="42.75" customHeight="1">
      <c r="B63" s="3" t="s">
        <v>1079</v>
      </c>
      <c r="C63" s="33">
        <f>IFERROR(C19*C56*C47/100*1000,0)</f>
        <v>0</v>
      </c>
      <c r="E63" s="4" t="s">
        <v>872</v>
      </c>
      <c r="F63" s="29" t="s">
        <v>1080</v>
      </c>
    </row>
    <row r="64" spans="1:6" ht="15.75" customHeight="1"/>
    <row r="65" spans="1:6" ht="21.75" customHeight="1">
      <c r="A65" s="91" t="s">
        <v>1081</v>
      </c>
      <c r="B65" s="66"/>
      <c r="C65" s="66"/>
      <c r="D65" s="66"/>
      <c r="E65" s="66"/>
      <c r="F65" s="66"/>
    </row>
    <row r="66" spans="1:6" ht="68.25" customHeight="1">
      <c r="B66" s="3" t="s">
        <v>1082</v>
      </c>
    </row>
    <row r="67" spans="1:6" ht="79.5" customHeight="1">
      <c r="B67" s="97"/>
      <c r="C67" s="98"/>
      <c r="D67" s="98"/>
      <c r="E67" s="98"/>
    </row>
    <row r="68" spans="1:6" ht="15.75" customHeight="1"/>
    <row r="69" spans="1:6" ht="15.75" customHeight="1"/>
    <row r="70" spans="1:6" ht="15.75" customHeight="1"/>
    <row r="71" spans="1:6" ht="15.75" customHeight="1"/>
    <row r="72" spans="1:6" ht="15.75" customHeight="1"/>
    <row r="73" spans="1:6" ht="15.75" customHeight="1"/>
    <row r="74" spans="1:6" ht="15.75" customHeight="1"/>
    <row r="75" spans="1:6" ht="15.75" customHeight="1"/>
    <row r="76" spans="1:6" ht="15.75" customHeight="1"/>
    <row r="77" spans="1:6" ht="15.75" customHeight="1"/>
    <row r="78" spans="1:6" ht="15.75" customHeight="1"/>
    <row r="79" spans="1:6" ht="15.75" customHeight="1"/>
    <row r="80" spans="1: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65:F65"/>
    <mergeCell ref="B67:E67"/>
    <mergeCell ref="A1:F1"/>
    <mergeCell ref="A5:F5"/>
    <mergeCell ref="A22:F22"/>
    <mergeCell ref="A62:F62"/>
    <mergeCell ref="A3:F3"/>
    <mergeCell ref="A30:F30"/>
    <mergeCell ref="A15:F15"/>
    <mergeCell ref="A38:F38"/>
    <mergeCell ref="A2:F2"/>
    <mergeCell ref="A54:F54"/>
    <mergeCell ref="A44:F44"/>
    <mergeCell ref="B13:E13"/>
  </mergeCells>
  <pageMargins left="0.75" right="0.75" top="1" bottom="1"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1000"/>
  <sheetViews>
    <sheetView zoomScaleNormal="100" workbookViewId="0">
      <pane xSplit="2" ySplit="9" topLeftCell="C10" activePane="bottomRight" state="frozen"/>
      <selection pane="topRight" activeCell="C1" sqref="C1"/>
      <selection pane="bottomLeft" activeCell="A10" sqref="A10"/>
      <selection pane="bottomRight" activeCell="B55" sqref="B55"/>
    </sheetView>
  </sheetViews>
  <sheetFormatPr defaultColWidth="14.453125" defaultRowHeight="15" customHeight="1"/>
  <cols>
    <col min="1" max="1" width="40" customWidth="1"/>
    <col min="2" max="2" width="8" customWidth="1"/>
    <col min="3" max="3" width="12" customWidth="1"/>
    <col min="4" max="22" width="8.6328125" customWidth="1"/>
    <col min="23" max="23" width="18" customWidth="1"/>
    <col min="24" max="26" width="8.6328125" customWidth="1"/>
  </cols>
  <sheetData>
    <row r="1" spans="1:23" ht="17.25" customHeight="1">
      <c r="A1" s="96" t="s">
        <v>1083</v>
      </c>
      <c r="B1" s="66"/>
      <c r="C1" s="66"/>
      <c r="D1" s="66"/>
      <c r="E1" s="66"/>
      <c r="F1" s="66"/>
      <c r="G1" s="66"/>
      <c r="H1" s="66"/>
      <c r="I1" s="66"/>
      <c r="J1" s="66"/>
      <c r="K1" s="66"/>
      <c r="L1" s="66"/>
      <c r="M1" s="66"/>
      <c r="N1" s="66"/>
      <c r="O1" s="66"/>
      <c r="P1" s="66"/>
      <c r="Q1" s="66"/>
      <c r="R1" s="66"/>
      <c r="S1" s="66"/>
      <c r="T1" s="66"/>
      <c r="U1" s="66"/>
      <c r="V1" s="66"/>
      <c r="W1" s="66"/>
    </row>
    <row r="2" spans="1:23" ht="15" customHeight="1">
      <c r="A2" s="108" t="s">
        <v>1084</v>
      </c>
      <c r="B2" s="66"/>
      <c r="C2" s="66"/>
      <c r="D2" s="66"/>
      <c r="E2" s="66"/>
      <c r="F2" s="66"/>
      <c r="G2" s="66"/>
      <c r="H2" s="66"/>
      <c r="I2" s="66"/>
      <c r="J2" s="66"/>
      <c r="K2" s="66"/>
      <c r="L2" s="66"/>
      <c r="M2" s="66"/>
      <c r="N2" s="66"/>
      <c r="O2" s="66"/>
      <c r="P2" s="66"/>
      <c r="Q2" s="66"/>
      <c r="R2" s="66"/>
      <c r="S2" s="66"/>
      <c r="T2" s="66"/>
      <c r="U2" s="66"/>
      <c r="V2" s="66"/>
      <c r="W2" s="66"/>
    </row>
    <row r="3" spans="1:23" ht="15" customHeight="1">
      <c r="A3" s="36"/>
      <c r="B3" s="36"/>
      <c r="C3" s="36"/>
      <c r="D3" s="36"/>
      <c r="E3" s="36"/>
      <c r="F3" s="36"/>
      <c r="G3" s="36"/>
      <c r="H3" s="36"/>
      <c r="I3" s="36"/>
      <c r="J3" s="36"/>
      <c r="K3" s="36"/>
      <c r="L3" s="36"/>
      <c r="M3" s="36"/>
      <c r="N3" s="36"/>
      <c r="O3" s="36"/>
      <c r="P3" s="36"/>
      <c r="Q3" s="36"/>
      <c r="R3" s="36"/>
      <c r="S3" s="36"/>
      <c r="T3" s="36"/>
      <c r="U3" s="36"/>
      <c r="V3" s="36"/>
      <c r="W3" s="36"/>
    </row>
    <row r="4" spans="1:23" ht="15" customHeight="1">
      <c r="A4" s="107" t="s">
        <v>1085</v>
      </c>
      <c r="B4" s="66"/>
      <c r="C4" s="66"/>
      <c r="D4" s="66"/>
      <c r="E4" s="66"/>
      <c r="F4" s="66"/>
      <c r="G4" s="66"/>
      <c r="H4" s="66"/>
      <c r="I4" s="66"/>
      <c r="J4" s="66"/>
      <c r="K4" s="66"/>
      <c r="L4" s="66"/>
      <c r="M4" s="66"/>
      <c r="N4" s="66"/>
      <c r="O4" s="66"/>
      <c r="P4" s="66"/>
      <c r="Q4" s="66"/>
      <c r="R4" s="66"/>
      <c r="S4" s="66"/>
      <c r="T4" s="66"/>
      <c r="U4" s="66"/>
      <c r="V4" s="66"/>
      <c r="W4" s="66"/>
    </row>
    <row r="5" spans="1:23" ht="15" customHeight="1">
      <c r="A5" s="2" t="s">
        <v>1086</v>
      </c>
      <c r="B5" s="37"/>
      <c r="C5" s="38" t="s">
        <v>1087</v>
      </c>
      <c r="D5" s="36"/>
      <c r="E5" s="36"/>
      <c r="F5" s="36"/>
      <c r="G5" s="36"/>
      <c r="H5" s="36"/>
      <c r="I5" s="36"/>
      <c r="J5" s="36"/>
      <c r="K5" s="36"/>
      <c r="L5" s="36"/>
      <c r="M5" s="36"/>
      <c r="N5" s="36"/>
      <c r="O5" s="36"/>
      <c r="P5" s="36"/>
      <c r="Q5" s="36"/>
      <c r="R5" s="36"/>
      <c r="S5" s="36"/>
      <c r="T5" s="36"/>
      <c r="U5" s="36"/>
      <c r="V5" s="36"/>
      <c r="W5" s="36"/>
    </row>
    <row r="6" spans="1:23" ht="15" customHeight="1">
      <c r="A6" s="2" t="s">
        <v>1088</v>
      </c>
      <c r="B6" s="39"/>
      <c r="C6" s="36"/>
      <c r="D6" s="36"/>
      <c r="E6" s="36"/>
      <c r="F6" s="36"/>
      <c r="G6" s="36"/>
      <c r="H6" s="36"/>
      <c r="I6" s="36"/>
      <c r="J6" s="36"/>
      <c r="K6" s="36"/>
      <c r="L6" s="36"/>
      <c r="M6" s="36"/>
      <c r="N6" s="36"/>
      <c r="O6" s="36"/>
      <c r="P6" s="36"/>
      <c r="Q6" s="36"/>
      <c r="R6" s="36"/>
      <c r="S6" s="36"/>
      <c r="T6" s="36"/>
      <c r="U6" s="36"/>
      <c r="V6" s="36"/>
      <c r="W6" s="36"/>
    </row>
    <row r="7" spans="1:23" ht="15" customHeight="1">
      <c r="A7" s="2" t="s">
        <v>1089</v>
      </c>
      <c r="B7" s="37"/>
      <c r="C7" s="38" t="s">
        <v>1090</v>
      </c>
      <c r="D7" s="36"/>
      <c r="E7" s="36"/>
      <c r="F7" s="36"/>
      <c r="G7" s="36"/>
      <c r="H7" s="36"/>
      <c r="I7" s="36"/>
      <c r="J7" s="36"/>
      <c r="K7" s="36"/>
      <c r="L7" s="36"/>
      <c r="M7" s="36"/>
      <c r="N7" s="36"/>
      <c r="O7" s="36"/>
      <c r="P7" s="36"/>
      <c r="Q7" s="36"/>
      <c r="R7" s="36"/>
      <c r="S7" s="36"/>
      <c r="T7" s="36"/>
      <c r="U7" s="36"/>
      <c r="V7" s="36"/>
      <c r="W7" s="36"/>
    </row>
    <row r="8" spans="1:23" ht="15" customHeight="1">
      <c r="A8" s="36"/>
      <c r="B8" s="36"/>
      <c r="C8" s="36"/>
      <c r="D8" s="36"/>
      <c r="E8" s="36"/>
      <c r="F8" s="36"/>
      <c r="G8" s="36"/>
      <c r="H8" s="36"/>
      <c r="I8" s="36"/>
      <c r="J8" s="36"/>
      <c r="K8" s="36"/>
      <c r="L8" s="36"/>
      <c r="M8" s="36"/>
      <c r="N8" s="36"/>
      <c r="O8" s="36"/>
      <c r="P8" s="36"/>
      <c r="Q8" s="36"/>
      <c r="R8" s="36"/>
      <c r="S8" s="36"/>
      <c r="T8" s="36"/>
      <c r="U8" s="36"/>
      <c r="V8" s="36"/>
      <c r="W8" s="36"/>
    </row>
    <row r="9" spans="1:23" ht="15" customHeight="1">
      <c r="A9" s="107" t="s">
        <v>1091</v>
      </c>
      <c r="B9" s="66"/>
      <c r="C9" s="66"/>
      <c r="D9" s="66"/>
      <c r="E9" s="66"/>
      <c r="F9" s="66"/>
      <c r="G9" s="66"/>
      <c r="H9" s="66"/>
      <c r="I9" s="66"/>
      <c r="J9" s="66"/>
      <c r="K9" s="66"/>
      <c r="L9" s="66"/>
      <c r="M9" s="66"/>
      <c r="N9" s="66"/>
      <c r="O9" s="66"/>
      <c r="P9" s="66"/>
      <c r="Q9" s="66"/>
      <c r="R9" s="66"/>
      <c r="S9" s="66"/>
      <c r="T9" s="66"/>
      <c r="U9" s="66"/>
      <c r="V9" s="66"/>
      <c r="W9" s="66"/>
    </row>
    <row r="10" spans="1:23" ht="15" customHeight="1">
      <c r="A10" s="40" t="s">
        <v>1092</v>
      </c>
      <c r="B10" s="40" t="s">
        <v>1093</v>
      </c>
      <c r="C10" s="41" t="s">
        <v>1094</v>
      </c>
      <c r="D10" s="41" t="s">
        <v>1095</v>
      </c>
      <c r="E10" s="41" t="s">
        <v>1096</v>
      </c>
      <c r="F10" s="41" t="s">
        <v>1097</v>
      </c>
      <c r="G10" s="41" t="s">
        <v>1098</v>
      </c>
      <c r="H10" s="41" t="s">
        <v>1099</v>
      </c>
      <c r="I10" s="41" t="s">
        <v>1100</v>
      </c>
      <c r="J10" s="41" t="s">
        <v>1101</v>
      </c>
      <c r="K10" s="41" t="s">
        <v>1102</v>
      </c>
      <c r="L10" s="41" t="s">
        <v>1103</v>
      </c>
      <c r="M10" s="41" t="s">
        <v>1104</v>
      </c>
      <c r="N10" s="41" t="s">
        <v>1105</v>
      </c>
      <c r="O10" s="41" t="s">
        <v>1106</v>
      </c>
      <c r="P10" s="41" t="s">
        <v>1107</v>
      </c>
      <c r="Q10" s="41" t="s">
        <v>1108</v>
      </c>
      <c r="R10" s="41" t="s">
        <v>1109</v>
      </c>
      <c r="S10" s="41" t="s">
        <v>1110</v>
      </c>
      <c r="T10" s="41" t="s">
        <v>1111</v>
      </c>
      <c r="U10" s="41" t="s">
        <v>1112</v>
      </c>
      <c r="V10" s="41" t="s">
        <v>1113</v>
      </c>
      <c r="W10" s="41" t="s">
        <v>1114</v>
      </c>
    </row>
    <row r="11" spans="1:23" ht="15" customHeight="1">
      <c r="A11" s="42" t="s">
        <v>1115</v>
      </c>
      <c r="B11" s="43" t="s">
        <v>1093</v>
      </c>
      <c r="C11" s="44"/>
      <c r="D11" s="44"/>
      <c r="E11" s="44"/>
      <c r="F11" s="44"/>
      <c r="G11" s="44"/>
      <c r="H11" s="44"/>
      <c r="I11" s="44"/>
      <c r="J11" s="44"/>
      <c r="K11" s="44"/>
      <c r="L11" s="44"/>
      <c r="M11" s="44"/>
      <c r="N11" s="44"/>
      <c r="O11" s="44"/>
      <c r="P11" s="44"/>
      <c r="Q11" s="44"/>
      <c r="R11" s="44"/>
      <c r="S11" s="44"/>
      <c r="T11" s="44"/>
      <c r="U11" s="44"/>
      <c r="V11" s="44"/>
      <c r="W11" s="45"/>
    </row>
    <row r="12" spans="1:23" ht="15" customHeight="1">
      <c r="A12" s="42" t="s">
        <v>1116</v>
      </c>
      <c r="B12" s="43" t="s">
        <v>1093</v>
      </c>
      <c r="C12" s="44"/>
      <c r="D12" s="44"/>
      <c r="E12" s="44"/>
      <c r="F12" s="44"/>
      <c r="G12" s="44"/>
      <c r="H12" s="44"/>
      <c r="I12" s="44"/>
      <c r="J12" s="44"/>
      <c r="K12" s="44"/>
      <c r="L12" s="44"/>
      <c r="M12" s="44"/>
      <c r="N12" s="44"/>
      <c r="O12" s="44"/>
      <c r="P12" s="44"/>
      <c r="Q12" s="44"/>
      <c r="R12" s="44"/>
      <c r="S12" s="44"/>
      <c r="T12" s="44"/>
      <c r="U12" s="44"/>
      <c r="V12" s="44"/>
      <c r="W12" s="45"/>
    </row>
    <row r="13" spans="1:23" ht="15" customHeight="1">
      <c r="A13" s="42" t="s">
        <v>1117</v>
      </c>
      <c r="B13" s="43" t="s">
        <v>1093</v>
      </c>
      <c r="C13" s="44"/>
      <c r="D13" s="44"/>
      <c r="E13" s="44"/>
      <c r="F13" s="44"/>
      <c r="G13" s="44"/>
      <c r="H13" s="44"/>
      <c r="I13" s="44"/>
      <c r="J13" s="44"/>
      <c r="K13" s="44"/>
      <c r="L13" s="44"/>
      <c r="M13" s="44"/>
      <c r="N13" s="44"/>
      <c r="O13" s="44"/>
      <c r="P13" s="44"/>
      <c r="Q13" s="44"/>
      <c r="R13" s="44"/>
      <c r="S13" s="44"/>
      <c r="T13" s="44"/>
      <c r="U13" s="44"/>
      <c r="V13" s="44"/>
      <c r="W13" s="45"/>
    </row>
    <row r="14" spans="1:23" ht="15" customHeight="1">
      <c r="A14" s="42" t="s">
        <v>1118</v>
      </c>
      <c r="B14" s="43" t="s">
        <v>1093</v>
      </c>
      <c r="C14" s="44"/>
      <c r="D14" s="44"/>
      <c r="E14" s="44"/>
      <c r="F14" s="44"/>
      <c r="G14" s="44"/>
      <c r="H14" s="44"/>
      <c r="I14" s="44"/>
      <c r="J14" s="44"/>
      <c r="K14" s="44"/>
      <c r="L14" s="44"/>
      <c r="M14" s="44"/>
      <c r="N14" s="44"/>
      <c r="O14" s="44"/>
      <c r="P14" s="44"/>
      <c r="Q14" s="44"/>
      <c r="R14" s="44"/>
      <c r="S14" s="44"/>
      <c r="T14" s="44"/>
      <c r="U14" s="44"/>
      <c r="V14" s="44"/>
      <c r="W14" s="45"/>
    </row>
    <row r="15" spans="1:23" ht="15" customHeight="1">
      <c r="A15" s="42" t="s">
        <v>1119</v>
      </c>
      <c r="B15" s="43" t="s">
        <v>1093</v>
      </c>
      <c r="C15" s="44"/>
      <c r="D15" s="44"/>
      <c r="E15" s="44"/>
      <c r="F15" s="44"/>
      <c r="G15" s="44"/>
      <c r="H15" s="44"/>
      <c r="I15" s="44"/>
      <c r="J15" s="44"/>
      <c r="K15" s="44"/>
      <c r="L15" s="44"/>
      <c r="M15" s="44"/>
      <c r="N15" s="44"/>
      <c r="O15" s="44"/>
      <c r="P15" s="44"/>
      <c r="Q15" s="44"/>
      <c r="R15" s="44"/>
      <c r="S15" s="44"/>
      <c r="T15" s="44"/>
      <c r="U15" s="44"/>
      <c r="V15" s="44"/>
      <c r="W15" s="45"/>
    </row>
    <row r="16" spans="1:23" ht="15" customHeight="1">
      <c r="A16" s="42" t="s">
        <v>1120</v>
      </c>
      <c r="B16" s="43" t="s">
        <v>1093</v>
      </c>
      <c r="C16" s="44"/>
      <c r="D16" s="44"/>
      <c r="E16" s="44"/>
      <c r="F16" s="44"/>
      <c r="G16" s="44"/>
      <c r="H16" s="44"/>
      <c r="I16" s="44"/>
      <c r="J16" s="44"/>
      <c r="K16" s="44"/>
      <c r="L16" s="44"/>
      <c r="M16" s="44"/>
      <c r="N16" s="44"/>
      <c r="O16" s="44"/>
      <c r="P16" s="44"/>
      <c r="Q16" s="44"/>
      <c r="R16" s="44"/>
      <c r="S16" s="44"/>
      <c r="T16" s="44"/>
      <c r="U16" s="44"/>
      <c r="V16" s="44"/>
      <c r="W16" s="45"/>
    </row>
    <row r="17" spans="1:23" ht="15" customHeight="1">
      <c r="A17" s="42" t="s">
        <v>1121</v>
      </c>
      <c r="B17" s="43" t="s">
        <v>1093</v>
      </c>
      <c r="C17" s="44"/>
      <c r="D17" s="44"/>
      <c r="E17" s="44"/>
      <c r="F17" s="44"/>
      <c r="G17" s="44"/>
      <c r="H17" s="44"/>
      <c r="I17" s="44"/>
      <c r="J17" s="44"/>
      <c r="K17" s="44"/>
      <c r="L17" s="44"/>
      <c r="M17" s="44"/>
      <c r="N17" s="44"/>
      <c r="O17" s="44"/>
      <c r="P17" s="44"/>
      <c r="Q17" s="44"/>
      <c r="R17" s="44"/>
      <c r="S17" s="44"/>
      <c r="T17" s="44"/>
      <c r="U17" s="44"/>
      <c r="V17" s="44"/>
      <c r="W17" s="45"/>
    </row>
    <row r="18" spans="1:23" ht="15" customHeight="1">
      <c r="A18" s="42" t="s">
        <v>1122</v>
      </c>
      <c r="B18" s="43" t="s">
        <v>1093</v>
      </c>
      <c r="C18" s="44"/>
      <c r="D18" s="44"/>
      <c r="E18" s="44"/>
      <c r="F18" s="44"/>
      <c r="G18" s="44"/>
      <c r="H18" s="44"/>
      <c r="I18" s="44"/>
      <c r="J18" s="44"/>
      <c r="K18" s="44"/>
      <c r="L18" s="44"/>
      <c r="M18" s="44"/>
      <c r="N18" s="44"/>
      <c r="O18" s="44"/>
      <c r="P18" s="44"/>
      <c r="Q18" s="44"/>
      <c r="R18" s="44"/>
      <c r="S18" s="44"/>
      <c r="T18" s="44"/>
      <c r="U18" s="44"/>
      <c r="V18" s="44"/>
      <c r="W18" s="45"/>
    </row>
    <row r="19" spans="1:23" ht="15" customHeight="1">
      <c r="A19" s="42" t="s">
        <v>1123</v>
      </c>
      <c r="B19" s="43" t="s">
        <v>1093</v>
      </c>
      <c r="C19" s="44"/>
      <c r="D19" s="44"/>
      <c r="E19" s="44"/>
      <c r="F19" s="44"/>
      <c r="G19" s="44"/>
      <c r="H19" s="44"/>
      <c r="I19" s="44"/>
      <c r="J19" s="44"/>
      <c r="K19" s="44"/>
      <c r="L19" s="44"/>
      <c r="M19" s="44"/>
      <c r="N19" s="44"/>
      <c r="O19" s="44"/>
      <c r="P19" s="44"/>
      <c r="Q19" s="44"/>
      <c r="R19" s="44"/>
      <c r="S19" s="44"/>
      <c r="T19" s="44"/>
      <c r="U19" s="44"/>
      <c r="V19" s="44"/>
      <c r="W19" s="45"/>
    </row>
    <row r="20" spans="1:23" ht="15" customHeight="1">
      <c r="A20" s="42" t="s">
        <v>1124</v>
      </c>
      <c r="B20" s="43" t="s">
        <v>1093</v>
      </c>
      <c r="C20" s="44"/>
      <c r="D20" s="44"/>
      <c r="E20" s="44"/>
      <c r="F20" s="44"/>
      <c r="G20" s="44"/>
      <c r="H20" s="44"/>
      <c r="I20" s="44"/>
      <c r="J20" s="44"/>
      <c r="K20" s="44"/>
      <c r="L20" s="44"/>
      <c r="M20" s="44"/>
      <c r="N20" s="44"/>
      <c r="O20" s="44"/>
      <c r="P20" s="44"/>
      <c r="Q20" s="44"/>
      <c r="R20" s="44"/>
      <c r="S20" s="44"/>
      <c r="T20" s="44"/>
      <c r="U20" s="44"/>
      <c r="V20" s="44"/>
      <c r="W20" s="45"/>
    </row>
    <row r="21" spans="1:23" ht="15" customHeight="1">
      <c r="A21" s="42" t="s">
        <v>1125</v>
      </c>
      <c r="B21" s="43" t="s">
        <v>1093</v>
      </c>
      <c r="C21" s="44"/>
      <c r="D21" s="44"/>
      <c r="E21" s="44"/>
      <c r="F21" s="44"/>
      <c r="G21" s="44"/>
      <c r="H21" s="44"/>
      <c r="I21" s="44"/>
      <c r="J21" s="44"/>
      <c r="K21" s="44"/>
      <c r="L21" s="44"/>
      <c r="M21" s="44"/>
      <c r="N21" s="44"/>
      <c r="O21" s="44"/>
      <c r="P21" s="44"/>
      <c r="Q21" s="44"/>
      <c r="R21" s="44"/>
      <c r="S21" s="44"/>
      <c r="T21" s="44"/>
      <c r="U21" s="44"/>
      <c r="V21" s="44"/>
      <c r="W21" s="45"/>
    </row>
    <row r="22" spans="1:23" ht="15" customHeight="1">
      <c r="A22" s="46" t="s">
        <v>1126</v>
      </c>
      <c r="B22" s="43" t="s">
        <v>1093</v>
      </c>
      <c r="C22" s="47">
        <f t="shared" ref="C22:V22" si="0">SUM(C11:C21)</f>
        <v>0</v>
      </c>
      <c r="D22" s="47">
        <f t="shared" si="0"/>
        <v>0</v>
      </c>
      <c r="E22" s="47">
        <f t="shared" si="0"/>
        <v>0</v>
      </c>
      <c r="F22" s="47">
        <f t="shared" si="0"/>
        <v>0</v>
      </c>
      <c r="G22" s="47">
        <f t="shared" si="0"/>
        <v>0</v>
      </c>
      <c r="H22" s="47">
        <f t="shared" si="0"/>
        <v>0</v>
      </c>
      <c r="I22" s="47">
        <f t="shared" si="0"/>
        <v>0</v>
      </c>
      <c r="J22" s="47">
        <f t="shared" si="0"/>
        <v>0</v>
      </c>
      <c r="K22" s="47">
        <f t="shared" si="0"/>
        <v>0</v>
      </c>
      <c r="L22" s="47">
        <f t="shared" si="0"/>
        <v>0</v>
      </c>
      <c r="M22" s="47">
        <f t="shared" si="0"/>
        <v>0</v>
      </c>
      <c r="N22" s="47">
        <f t="shared" si="0"/>
        <v>0</v>
      </c>
      <c r="O22" s="47">
        <f t="shared" si="0"/>
        <v>0</v>
      </c>
      <c r="P22" s="47">
        <f t="shared" si="0"/>
        <v>0</v>
      </c>
      <c r="Q22" s="47">
        <f t="shared" si="0"/>
        <v>0</v>
      </c>
      <c r="R22" s="47">
        <f t="shared" si="0"/>
        <v>0</v>
      </c>
      <c r="S22" s="47">
        <f t="shared" si="0"/>
        <v>0</v>
      </c>
      <c r="T22" s="47">
        <f t="shared" si="0"/>
        <v>0</v>
      </c>
      <c r="U22" s="47">
        <f t="shared" si="0"/>
        <v>0</v>
      </c>
      <c r="V22" s="47">
        <f t="shared" si="0"/>
        <v>0</v>
      </c>
      <c r="W22" s="45"/>
    </row>
    <row r="23" spans="1:23" ht="15" customHeight="1">
      <c r="A23" s="36"/>
      <c r="B23" s="36"/>
      <c r="C23" s="36"/>
      <c r="D23" s="36"/>
      <c r="E23" s="36"/>
      <c r="F23" s="36"/>
      <c r="G23" s="36"/>
      <c r="H23" s="36"/>
      <c r="I23" s="36"/>
      <c r="J23" s="36"/>
      <c r="K23" s="36"/>
      <c r="L23" s="36"/>
      <c r="M23" s="36"/>
      <c r="N23" s="36"/>
      <c r="O23" s="36"/>
      <c r="P23" s="36"/>
      <c r="Q23" s="36"/>
      <c r="R23" s="36"/>
      <c r="S23" s="36"/>
      <c r="T23" s="36"/>
      <c r="U23" s="36"/>
      <c r="V23" s="36"/>
      <c r="W23" s="36"/>
    </row>
    <row r="24" spans="1:23" ht="15" customHeight="1">
      <c r="A24" s="107" t="s">
        <v>1127</v>
      </c>
      <c r="B24" s="66"/>
      <c r="C24" s="66"/>
      <c r="D24" s="66"/>
      <c r="E24" s="66"/>
      <c r="F24" s="66"/>
      <c r="G24" s="66"/>
      <c r="H24" s="66"/>
      <c r="I24" s="66"/>
      <c r="J24" s="66"/>
      <c r="K24" s="66"/>
      <c r="L24" s="66"/>
      <c r="M24" s="66"/>
      <c r="N24" s="66"/>
      <c r="O24" s="66"/>
      <c r="P24" s="66"/>
      <c r="Q24" s="66"/>
      <c r="R24" s="66"/>
      <c r="S24" s="66"/>
      <c r="T24" s="66"/>
      <c r="U24" s="66"/>
      <c r="V24" s="66"/>
      <c r="W24" s="66"/>
    </row>
    <row r="25" spans="1:23" ht="15" customHeight="1">
      <c r="A25" s="40" t="s">
        <v>1092</v>
      </c>
      <c r="B25" s="40" t="s">
        <v>1093</v>
      </c>
      <c r="C25" s="41" t="s">
        <v>1094</v>
      </c>
      <c r="D25" s="41" t="s">
        <v>1095</v>
      </c>
      <c r="E25" s="41" t="s">
        <v>1096</v>
      </c>
      <c r="F25" s="41" t="s">
        <v>1097</v>
      </c>
      <c r="G25" s="41" t="s">
        <v>1098</v>
      </c>
      <c r="H25" s="41" t="s">
        <v>1099</v>
      </c>
      <c r="I25" s="41" t="s">
        <v>1100</v>
      </c>
      <c r="J25" s="41" t="s">
        <v>1101</v>
      </c>
      <c r="K25" s="41" t="s">
        <v>1102</v>
      </c>
      <c r="L25" s="41" t="s">
        <v>1103</v>
      </c>
      <c r="M25" s="41" t="s">
        <v>1104</v>
      </c>
      <c r="N25" s="41" t="s">
        <v>1105</v>
      </c>
      <c r="O25" s="41" t="s">
        <v>1106</v>
      </c>
      <c r="P25" s="41" t="s">
        <v>1107</v>
      </c>
      <c r="Q25" s="41" t="s">
        <v>1108</v>
      </c>
      <c r="R25" s="41" t="s">
        <v>1109</v>
      </c>
      <c r="S25" s="41" t="s">
        <v>1110</v>
      </c>
      <c r="T25" s="41" t="s">
        <v>1111</v>
      </c>
      <c r="U25" s="41" t="s">
        <v>1112</v>
      </c>
      <c r="V25" s="41" t="s">
        <v>1113</v>
      </c>
      <c r="W25" s="41" t="s">
        <v>1114</v>
      </c>
    </row>
    <row r="26" spans="1:23" ht="15" customHeight="1">
      <c r="A26" s="42" t="s">
        <v>1128</v>
      </c>
      <c r="B26" s="43" t="s">
        <v>1093</v>
      </c>
      <c r="C26" s="44"/>
      <c r="D26" s="44"/>
      <c r="E26" s="44"/>
      <c r="F26" s="44"/>
      <c r="G26" s="44"/>
      <c r="H26" s="44"/>
      <c r="I26" s="44"/>
      <c r="J26" s="44"/>
      <c r="K26" s="44"/>
      <c r="L26" s="44"/>
      <c r="M26" s="44"/>
      <c r="N26" s="44"/>
      <c r="O26" s="44"/>
      <c r="P26" s="44"/>
      <c r="Q26" s="44"/>
      <c r="R26" s="44"/>
      <c r="S26" s="44"/>
      <c r="T26" s="44"/>
      <c r="U26" s="44"/>
      <c r="V26" s="44"/>
      <c r="W26" s="45"/>
    </row>
    <row r="27" spans="1:23" ht="15" customHeight="1">
      <c r="A27" s="42" t="s">
        <v>1129</v>
      </c>
      <c r="B27" s="43" t="s">
        <v>1093</v>
      </c>
      <c r="C27" s="44"/>
      <c r="D27" s="44"/>
      <c r="E27" s="44"/>
      <c r="F27" s="44"/>
      <c r="G27" s="44"/>
      <c r="H27" s="44"/>
      <c r="I27" s="44"/>
      <c r="J27" s="44"/>
      <c r="K27" s="44"/>
      <c r="L27" s="44"/>
      <c r="M27" s="44"/>
      <c r="N27" s="44"/>
      <c r="O27" s="44"/>
      <c r="P27" s="44"/>
      <c r="Q27" s="44"/>
      <c r="R27" s="44"/>
      <c r="S27" s="44"/>
      <c r="T27" s="44"/>
      <c r="U27" s="44"/>
      <c r="V27" s="44"/>
      <c r="W27" s="45"/>
    </row>
    <row r="28" spans="1:23" ht="15" customHeight="1">
      <c r="A28" s="42" t="s">
        <v>1130</v>
      </c>
      <c r="B28" s="43" t="s">
        <v>1093</v>
      </c>
      <c r="C28" s="44"/>
      <c r="D28" s="44"/>
      <c r="E28" s="44"/>
      <c r="F28" s="44"/>
      <c r="G28" s="44"/>
      <c r="H28" s="44"/>
      <c r="I28" s="44"/>
      <c r="J28" s="44"/>
      <c r="K28" s="44"/>
      <c r="L28" s="44"/>
      <c r="M28" s="44"/>
      <c r="N28" s="44"/>
      <c r="O28" s="44"/>
      <c r="P28" s="44"/>
      <c r="Q28" s="44"/>
      <c r="R28" s="44"/>
      <c r="S28" s="44"/>
      <c r="T28" s="44"/>
      <c r="U28" s="44"/>
      <c r="V28" s="44"/>
      <c r="W28" s="45"/>
    </row>
    <row r="29" spans="1:23" ht="15" customHeight="1">
      <c r="A29" s="42" t="s">
        <v>1131</v>
      </c>
      <c r="B29" s="43" t="s">
        <v>1093</v>
      </c>
      <c r="C29" s="44"/>
      <c r="D29" s="44"/>
      <c r="E29" s="44"/>
      <c r="F29" s="44"/>
      <c r="G29" s="44"/>
      <c r="H29" s="44"/>
      <c r="I29" s="44"/>
      <c r="J29" s="44"/>
      <c r="K29" s="44"/>
      <c r="L29" s="44"/>
      <c r="M29" s="44"/>
      <c r="N29" s="44"/>
      <c r="O29" s="44"/>
      <c r="P29" s="44"/>
      <c r="Q29" s="44"/>
      <c r="R29" s="44"/>
      <c r="S29" s="44"/>
      <c r="T29" s="44"/>
      <c r="U29" s="44"/>
      <c r="V29" s="44"/>
      <c r="W29" s="45"/>
    </row>
    <row r="30" spans="1:23" ht="15" customHeight="1">
      <c r="A30" s="42" t="s">
        <v>1132</v>
      </c>
      <c r="B30" s="43" t="s">
        <v>1093</v>
      </c>
      <c r="C30" s="44"/>
      <c r="D30" s="44"/>
      <c r="E30" s="44"/>
      <c r="F30" s="44"/>
      <c r="G30" s="44"/>
      <c r="H30" s="44"/>
      <c r="I30" s="44"/>
      <c r="J30" s="44"/>
      <c r="K30" s="44"/>
      <c r="L30" s="44"/>
      <c r="M30" s="44"/>
      <c r="N30" s="44"/>
      <c r="O30" s="44"/>
      <c r="P30" s="44"/>
      <c r="Q30" s="44"/>
      <c r="R30" s="44"/>
      <c r="S30" s="44"/>
      <c r="T30" s="44"/>
      <c r="U30" s="44"/>
      <c r="V30" s="44"/>
      <c r="W30" s="45"/>
    </row>
    <row r="31" spans="1:23" ht="15" customHeight="1">
      <c r="A31" s="42" t="s">
        <v>1133</v>
      </c>
      <c r="B31" s="43" t="s">
        <v>1093</v>
      </c>
      <c r="C31" s="44"/>
      <c r="D31" s="44"/>
      <c r="E31" s="44"/>
      <c r="F31" s="44"/>
      <c r="G31" s="44"/>
      <c r="H31" s="44"/>
      <c r="I31" s="44"/>
      <c r="J31" s="44"/>
      <c r="K31" s="44"/>
      <c r="L31" s="44"/>
      <c r="M31" s="44"/>
      <c r="N31" s="44"/>
      <c r="O31" s="44"/>
      <c r="P31" s="44"/>
      <c r="Q31" s="44"/>
      <c r="R31" s="44"/>
      <c r="S31" s="44"/>
      <c r="T31" s="44"/>
      <c r="U31" s="44"/>
      <c r="V31" s="44"/>
      <c r="W31" s="45"/>
    </row>
    <row r="32" spans="1:23" ht="15" customHeight="1">
      <c r="A32" s="42" t="s">
        <v>1134</v>
      </c>
      <c r="B32" s="43" t="s">
        <v>1093</v>
      </c>
      <c r="C32" s="44"/>
      <c r="D32" s="44"/>
      <c r="E32" s="44"/>
      <c r="F32" s="44"/>
      <c r="G32" s="44"/>
      <c r="H32" s="44"/>
      <c r="I32" s="44"/>
      <c r="J32" s="44"/>
      <c r="K32" s="44"/>
      <c r="L32" s="44"/>
      <c r="M32" s="44"/>
      <c r="N32" s="44"/>
      <c r="O32" s="44"/>
      <c r="P32" s="44"/>
      <c r="Q32" s="44"/>
      <c r="R32" s="44"/>
      <c r="S32" s="44"/>
      <c r="T32" s="44"/>
      <c r="U32" s="44"/>
      <c r="V32" s="44"/>
      <c r="W32" s="45"/>
    </row>
    <row r="33" spans="1:23" ht="15" customHeight="1">
      <c r="A33" s="42" t="s">
        <v>1135</v>
      </c>
      <c r="B33" s="43" t="s">
        <v>1093</v>
      </c>
      <c r="C33" s="44"/>
      <c r="D33" s="44"/>
      <c r="E33" s="44"/>
      <c r="F33" s="44"/>
      <c r="G33" s="44"/>
      <c r="H33" s="44"/>
      <c r="I33" s="44"/>
      <c r="J33" s="44"/>
      <c r="K33" s="44"/>
      <c r="L33" s="44"/>
      <c r="M33" s="44"/>
      <c r="N33" s="44"/>
      <c r="O33" s="44"/>
      <c r="P33" s="44"/>
      <c r="Q33" s="44"/>
      <c r="R33" s="44"/>
      <c r="S33" s="44"/>
      <c r="T33" s="44"/>
      <c r="U33" s="44"/>
      <c r="V33" s="44"/>
      <c r="W33" s="45"/>
    </row>
    <row r="34" spans="1:23" ht="15" customHeight="1">
      <c r="A34" s="42" t="s">
        <v>1125</v>
      </c>
      <c r="B34" s="43" t="s">
        <v>1093</v>
      </c>
      <c r="C34" s="44"/>
      <c r="D34" s="44"/>
      <c r="E34" s="44"/>
      <c r="F34" s="44"/>
      <c r="G34" s="44"/>
      <c r="H34" s="44"/>
      <c r="I34" s="44"/>
      <c r="J34" s="44"/>
      <c r="K34" s="44"/>
      <c r="L34" s="44"/>
      <c r="M34" s="44"/>
      <c r="N34" s="44"/>
      <c r="O34" s="44"/>
      <c r="P34" s="44"/>
      <c r="Q34" s="44"/>
      <c r="R34" s="44"/>
      <c r="S34" s="44"/>
      <c r="T34" s="44"/>
      <c r="U34" s="44"/>
      <c r="V34" s="44"/>
      <c r="W34" s="45"/>
    </row>
    <row r="35" spans="1:23" ht="15" customHeight="1">
      <c r="A35" s="46" t="s">
        <v>1136</v>
      </c>
      <c r="B35" s="43" t="s">
        <v>1093</v>
      </c>
      <c r="C35" s="47">
        <f t="shared" ref="C35:V35" si="1">SUM(C26:C34)</f>
        <v>0</v>
      </c>
      <c r="D35" s="47">
        <f t="shared" si="1"/>
        <v>0</v>
      </c>
      <c r="E35" s="47">
        <f t="shared" si="1"/>
        <v>0</v>
      </c>
      <c r="F35" s="47">
        <f t="shared" si="1"/>
        <v>0</v>
      </c>
      <c r="G35" s="47">
        <f t="shared" si="1"/>
        <v>0</v>
      </c>
      <c r="H35" s="47">
        <f t="shared" si="1"/>
        <v>0</v>
      </c>
      <c r="I35" s="47">
        <f t="shared" si="1"/>
        <v>0</v>
      </c>
      <c r="J35" s="47">
        <f t="shared" si="1"/>
        <v>0</v>
      </c>
      <c r="K35" s="47">
        <f t="shared" si="1"/>
        <v>0</v>
      </c>
      <c r="L35" s="47">
        <f t="shared" si="1"/>
        <v>0</v>
      </c>
      <c r="M35" s="47">
        <f t="shared" si="1"/>
        <v>0</v>
      </c>
      <c r="N35" s="47">
        <f t="shared" si="1"/>
        <v>0</v>
      </c>
      <c r="O35" s="47">
        <f t="shared" si="1"/>
        <v>0</v>
      </c>
      <c r="P35" s="47">
        <f t="shared" si="1"/>
        <v>0</v>
      </c>
      <c r="Q35" s="47">
        <f t="shared" si="1"/>
        <v>0</v>
      </c>
      <c r="R35" s="47">
        <f t="shared" si="1"/>
        <v>0</v>
      </c>
      <c r="S35" s="47">
        <f t="shared" si="1"/>
        <v>0</v>
      </c>
      <c r="T35" s="47">
        <f t="shared" si="1"/>
        <v>0</v>
      </c>
      <c r="U35" s="47">
        <f t="shared" si="1"/>
        <v>0</v>
      </c>
      <c r="V35" s="47">
        <f t="shared" si="1"/>
        <v>0</v>
      </c>
      <c r="W35" s="45"/>
    </row>
    <row r="36" spans="1:23" ht="15" customHeight="1">
      <c r="A36" s="36"/>
      <c r="B36" s="36"/>
      <c r="C36" s="36"/>
      <c r="D36" s="36"/>
      <c r="E36" s="36"/>
      <c r="F36" s="36"/>
      <c r="G36" s="36"/>
      <c r="H36" s="36"/>
      <c r="I36" s="36"/>
      <c r="J36" s="36"/>
      <c r="K36" s="36"/>
      <c r="L36" s="36"/>
      <c r="M36" s="36"/>
      <c r="N36" s="36"/>
      <c r="O36" s="36"/>
      <c r="P36" s="36"/>
      <c r="Q36" s="36"/>
      <c r="R36" s="36"/>
      <c r="S36" s="36"/>
      <c r="T36" s="36"/>
      <c r="U36" s="36"/>
      <c r="V36" s="36"/>
      <c r="W36" s="36"/>
    </row>
    <row r="37" spans="1:23" ht="15" customHeight="1">
      <c r="A37" s="107" t="s">
        <v>1137</v>
      </c>
      <c r="B37" s="66"/>
      <c r="C37" s="66"/>
      <c r="D37" s="66"/>
      <c r="E37" s="66"/>
      <c r="F37" s="66"/>
      <c r="G37" s="66"/>
      <c r="H37" s="66"/>
      <c r="I37" s="66"/>
      <c r="J37" s="66"/>
      <c r="K37" s="66"/>
      <c r="L37" s="66"/>
      <c r="M37" s="66"/>
      <c r="N37" s="66"/>
      <c r="O37" s="66"/>
      <c r="P37" s="66"/>
      <c r="Q37" s="66"/>
      <c r="R37" s="66"/>
      <c r="S37" s="66"/>
      <c r="T37" s="66"/>
      <c r="U37" s="66"/>
      <c r="V37" s="66"/>
      <c r="W37" s="66"/>
    </row>
    <row r="38" spans="1:23" ht="15" customHeight="1">
      <c r="A38" s="42" t="s">
        <v>1138</v>
      </c>
      <c r="B38" s="44"/>
      <c r="C38" s="38" t="s">
        <v>1139</v>
      </c>
      <c r="D38" s="36"/>
      <c r="E38" s="36"/>
      <c r="F38" s="36"/>
      <c r="G38" s="36"/>
      <c r="H38" s="36"/>
      <c r="I38" s="36"/>
      <c r="J38" s="36"/>
      <c r="K38" s="36"/>
      <c r="L38" s="36"/>
      <c r="M38" s="36"/>
      <c r="N38" s="36"/>
      <c r="O38" s="36"/>
      <c r="P38" s="36"/>
      <c r="Q38" s="36"/>
      <c r="R38" s="36"/>
      <c r="S38" s="36"/>
      <c r="T38" s="36"/>
      <c r="U38" s="36"/>
      <c r="V38" s="36"/>
      <c r="W38" s="36"/>
    </row>
    <row r="39" spans="1:23" ht="15" customHeight="1">
      <c r="A39" s="42" t="s">
        <v>1140</v>
      </c>
      <c r="B39" s="44"/>
      <c r="C39" s="36"/>
      <c r="D39" s="36"/>
      <c r="E39" s="36"/>
      <c r="F39" s="36"/>
      <c r="G39" s="36"/>
      <c r="H39" s="36"/>
      <c r="I39" s="36"/>
      <c r="J39" s="36"/>
      <c r="K39" s="36"/>
      <c r="L39" s="36"/>
      <c r="M39" s="36"/>
      <c r="N39" s="36"/>
      <c r="O39" s="36"/>
      <c r="P39" s="36"/>
      <c r="Q39" s="36"/>
      <c r="R39" s="36"/>
      <c r="S39" s="36"/>
      <c r="T39" s="36"/>
      <c r="U39" s="36"/>
      <c r="V39" s="36"/>
      <c r="W39" s="36"/>
    </row>
    <row r="40" spans="1:23" ht="15" customHeight="1">
      <c r="A40" s="42" t="s">
        <v>1141</v>
      </c>
      <c r="B40" s="44"/>
      <c r="C40" s="36"/>
      <c r="D40" s="36"/>
      <c r="E40" s="36"/>
      <c r="F40" s="36"/>
      <c r="G40" s="36"/>
      <c r="H40" s="36"/>
      <c r="I40" s="36"/>
      <c r="J40" s="36"/>
      <c r="K40" s="36"/>
      <c r="L40" s="36"/>
      <c r="M40" s="36"/>
      <c r="N40" s="36"/>
      <c r="O40" s="36"/>
      <c r="P40" s="36"/>
      <c r="Q40" s="36"/>
      <c r="R40" s="36"/>
      <c r="S40" s="36"/>
      <c r="T40" s="36"/>
      <c r="U40" s="36"/>
      <c r="V40" s="36"/>
      <c r="W40" s="36"/>
    </row>
    <row r="41" spans="1:23" ht="15" customHeight="1">
      <c r="A41" s="42" t="s">
        <v>1142</v>
      </c>
      <c r="B41" s="44"/>
      <c r="C41" s="36"/>
      <c r="D41" s="36"/>
      <c r="E41" s="36"/>
      <c r="F41" s="36"/>
      <c r="G41" s="36"/>
      <c r="H41" s="36"/>
      <c r="I41" s="36"/>
      <c r="J41" s="36"/>
      <c r="K41" s="36"/>
      <c r="L41" s="36"/>
      <c r="M41" s="36"/>
      <c r="N41" s="36"/>
      <c r="O41" s="36"/>
      <c r="P41" s="36"/>
      <c r="Q41" s="36"/>
      <c r="R41" s="36"/>
      <c r="S41" s="36"/>
      <c r="T41" s="36"/>
      <c r="U41" s="36"/>
      <c r="V41" s="36"/>
      <c r="W41" s="36"/>
    </row>
    <row r="42" spans="1:23" ht="15" customHeight="1">
      <c r="A42" s="42" t="s">
        <v>1143</v>
      </c>
      <c r="B42" s="44"/>
      <c r="C42" s="36"/>
      <c r="D42" s="36"/>
      <c r="E42" s="36"/>
      <c r="F42" s="36"/>
      <c r="G42" s="36"/>
      <c r="H42" s="36"/>
      <c r="I42" s="36"/>
      <c r="J42" s="36"/>
      <c r="K42" s="36"/>
      <c r="L42" s="36"/>
      <c r="M42" s="36"/>
      <c r="N42" s="36"/>
      <c r="O42" s="36"/>
      <c r="P42" s="36"/>
      <c r="Q42" s="36"/>
      <c r="R42" s="36"/>
      <c r="S42" s="36"/>
      <c r="T42" s="36"/>
      <c r="U42" s="36"/>
      <c r="V42" s="36"/>
      <c r="W42" s="36"/>
    </row>
    <row r="43" spans="1:23" ht="15" customHeight="1">
      <c r="A43" s="46" t="s">
        <v>1144</v>
      </c>
      <c r="B43" s="47">
        <f>SUM(B38:B42)</f>
        <v>0</v>
      </c>
      <c r="C43" s="38" t="s">
        <v>1145</v>
      </c>
      <c r="D43" s="36"/>
      <c r="E43" s="36"/>
      <c r="F43" s="36"/>
      <c r="G43" s="36"/>
      <c r="H43" s="36"/>
      <c r="I43" s="36"/>
      <c r="J43" s="36"/>
      <c r="K43" s="36"/>
      <c r="L43" s="36"/>
      <c r="M43" s="36"/>
      <c r="N43" s="36"/>
      <c r="O43" s="36"/>
      <c r="P43" s="36"/>
      <c r="Q43" s="36"/>
      <c r="R43" s="36"/>
      <c r="S43" s="36"/>
      <c r="T43" s="36"/>
      <c r="U43" s="36"/>
      <c r="V43" s="36"/>
      <c r="W43" s="36"/>
    </row>
    <row r="44" spans="1:23" ht="15" customHeight="1">
      <c r="A44" s="36"/>
      <c r="B44" s="36"/>
      <c r="C44" s="36"/>
      <c r="D44" s="36"/>
      <c r="E44" s="36"/>
      <c r="F44" s="36"/>
      <c r="G44" s="36"/>
      <c r="H44" s="36"/>
      <c r="I44" s="36"/>
      <c r="J44" s="36"/>
      <c r="K44" s="36"/>
      <c r="L44" s="36"/>
      <c r="M44" s="36"/>
      <c r="N44" s="36"/>
      <c r="O44" s="36"/>
      <c r="P44" s="36"/>
      <c r="Q44" s="36"/>
      <c r="R44" s="36"/>
      <c r="S44" s="36"/>
      <c r="T44" s="36"/>
      <c r="U44" s="36"/>
      <c r="V44" s="36"/>
      <c r="W44" s="36"/>
    </row>
    <row r="45" spans="1:23" ht="15" customHeight="1">
      <c r="A45" s="107" t="s">
        <v>1146</v>
      </c>
      <c r="B45" s="66"/>
      <c r="C45" s="66"/>
      <c r="D45" s="66"/>
      <c r="E45" s="66"/>
      <c r="F45" s="66"/>
      <c r="G45" s="66"/>
      <c r="H45" s="66"/>
      <c r="I45" s="66"/>
      <c r="J45" s="66"/>
      <c r="K45" s="66"/>
      <c r="L45" s="66"/>
      <c r="M45" s="66"/>
      <c r="N45" s="66"/>
      <c r="O45" s="66"/>
      <c r="P45" s="66"/>
      <c r="Q45" s="66"/>
      <c r="R45" s="66"/>
      <c r="S45" s="66"/>
      <c r="T45" s="66"/>
      <c r="U45" s="66"/>
      <c r="V45" s="66"/>
      <c r="W45" s="66"/>
    </row>
    <row r="46" spans="1:23" ht="15" customHeight="1">
      <c r="A46" s="106" t="s">
        <v>1147</v>
      </c>
      <c r="B46" s="66"/>
      <c r="C46" s="66"/>
      <c r="D46" s="66"/>
      <c r="E46" s="66"/>
      <c r="F46" s="66"/>
      <c r="G46" s="66"/>
      <c r="H46" s="66"/>
      <c r="I46" s="66"/>
      <c r="J46" s="66"/>
      <c r="K46" s="66"/>
      <c r="L46" s="66"/>
      <c r="M46" s="66"/>
      <c r="N46" s="66"/>
      <c r="O46" s="66"/>
      <c r="P46" s="66"/>
      <c r="Q46" s="66"/>
      <c r="R46" s="66"/>
      <c r="S46" s="66"/>
      <c r="T46" s="66"/>
      <c r="U46" s="66"/>
      <c r="V46" s="66"/>
      <c r="W46" s="66"/>
    </row>
    <row r="47" spans="1:23" ht="79.5" customHeight="1">
      <c r="A47" s="103"/>
      <c r="B47" s="104"/>
      <c r="C47" s="104"/>
      <c r="D47" s="104"/>
      <c r="E47" s="104"/>
      <c r="F47" s="104"/>
      <c r="G47" s="104"/>
      <c r="H47" s="104"/>
      <c r="I47" s="104"/>
      <c r="J47" s="104"/>
      <c r="K47" s="104"/>
      <c r="L47" s="104"/>
      <c r="M47" s="104"/>
      <c r="N47" s="104"/>
      <c r="O47" s="104"/>
      <c r="P47" s="104"/>
      <c r="Q47" s="104"/>
      <c r="R47" s="104"/>
      <c r="S47" s="104"/>
      <c r="T47" s="104"/>
      <c r="U47" s="104"/>
      <c r="V47" s="104"/>
      <c r="W47" s="105"/>
    </row>
    <row r="48" spans="1:23" ht="15" customHeight="1">
      <c r="A48" s="36"/>
      <c r="B48" s="36"/>
      <c r="C48" s="36"/>
      <c r="D48" s="36"/>
      <c r="E48" s="36"/>
      <c r="F48" s="36"/>
      <c r="G48" s="36"/>
      <c r="H48" s="36"/>
      <c r="I48" s="36"/>
      <c r="J48" s="36"/>
      <c r="K48" s="36"/>
      <c r="L48" s="36"/>
      <c r="M48" s="36"/>
      <c r="N48" s="36"/>
      <c r="O48" s="36"/>
      <c r="P48" s="36"/>
      <c r="Q48" s="36"/>
      <c r="R48" s="36"/>
      <c r="S48" s="36"/>
      <c r="T48" s="36"/>
      <c r="U48" s="36"/>
      <c r="V48" s="36"/>
      <c r="W48" s="36"/>
    </row>
    <row r="49" spans="1:23" ht="15" customHeight="1">
      <c r="A49" s="36"/>
      <c r="B49" s="36"/>
      <c r="C49" s="36"/>
      <c r="D49" s="36"/>
      <c r="E49" s="36"/>
      <c r="F49" s="36"/>
      <c r="G49" s="36"/>
      <c r="H49" s="36"/>
      <c r="I49" s="36"/>
      <c r="J49" s="36"/>
      <c r="K49" s="36"/>
      <c r="L49" s="36"/>
      <c r="M49" s="36"/>
      <c r="N49" s="36"/>
      <c r="O49" s="36"/>
      <c r="P49" s="36"/>
      <c r="Q49" s="36"/>
      <c r="R49" s="36"/>
      <c r="S49" s="36"/>
      <c r="T49" s="36"/>
      <c r="U49" s="36"/>
      <c r="V49" s="36"/>
      <c r="W49" s="36"/>
    </row>
    <row r="50" spans="1:23" ht="15" customHeight="1">
      <c r="A50" s="48" t="s">
        <v>1148</v>
      </c>
      <c r="B50" s="36"/>
      <c r="C50" s="36"/>
      <c r="D50" s="36"/>
      <c r="E50" s="36"/>
      <c r="F50" s="36"/>
      <c r="G50" s="36"/>
      <c r="H50" s="36"/>
      <c r="I50" s="36"/>
      <c r="J50" s="36"/>
      <c r="K50" s="36"/>
      <c r="L50" s="36"/>
      <c r="M50" s="36"/>
      <c r="N50" s="36"/>
      <c r="O50" s="36"/>
      <c r="P50" s="36"/>
      <c r="Q50" s="36"/>
      <c r="R50" s="36"/>
      <c r="S50" s="36"/>
      <c r="T50" s="36"/>
      <c r="U50" s="36"/>
      <c r="V50" s="36"/>
      <c r="W50" s="36"/>
    </row>
    <row r="51" spans="1:23" ht="15" customHeight="1">
      <c r="A51" s="2" t="s">
        <v>1149</v>
      </c>
      <c r="B51" s="47">
        <f>SUM(C22:V22)</f>
        <v>0</v>
      </c>
      <c r="C51" s="36"/>
      <c r="D51" s="36"/>
      <c r="E51" s="36"/>
      <c r="F51" s="36"/>
      <c r="G51" s="36"/>
      <c r="H51" s="36"/>
      <c r="I51" s="36"/>
      <c r="J51" s="36"/>
      <c r="K51" s="36"/>
      <c r="L51" s="36"/>
      <c r="M51" s="36"/>
      <c r="N51" s="36"/>
      <c r="O51" s="36"/>
      <c r="P51" s="36"/>
      <c r="Q51" s="36"/>
      <c r="R51" s="36"/>
      <c r="S51" s="36"/>
      <c r="T51" s="36"/>
      <c r="U51" s="36"/>
      <c r="V51" s="36"/>
      <c r="W51" s="36"/>
    </row>
    <row r="52" spans="1:23" ht="15" customHeight="1">
      <c r="A52" s="2" t="s">
        <v>1150</v>
      </c>
      <c r="B52" s="47">
        <f>SUM(C35:V35)</f>
        <v>0</v>
      </c>
      <c r="C52" s="36"/>
      <c r="D52" s="36"/>
      <c r="E52" s="36"/>
      <c r="F52" s="36"/>
      <c r="G52" s="36"/>
      <c r="H52" s="36"/>
      <c r="I52" s="36"/>
      <c r="J52" s="36"/>
      <c r="K52" s="36"/>
      <c r="L52" s="36"/>
      <c r="M52" s="36"/>
      <c r="N52" s="36"/>
      <c r="O52" s="36"/>
      <c r="P52" s="36"/>
      <c r="Q52" s="36"/>
      <c r="R52" s="36"/>
      <c r="S52" s="36"/>
      <c r="T52" s="36"/>
      <c r="U52" s="36"/>
      <c r="V52" s="36"/>
      <c r="W52" s="36"/>
    </row>
    <row r="53" spans="1:23" ht="15" customHeight="1">
      <c r="A53" s="49" t="s">
        <v>1151</v>
      </c>
      <c r="B53" s="50">
        <f>B51+B52</f>
        <v>0</v>
      </c>
      <c r="C53" s="36"/>
      <c r="D53" s="36"/>
      <c r="E53" s="36"/>
      <c r="F53" s="36"/>
      <c r="G53" s="36"/>
      <c r="H53" s="36"/>
      <c r="I53" s="36"/>
      <c r="J53" s="36"/>
      <c r="K53" s="36"/>
      <c r="L53" s="36"/>
      <c r="M53" s="36"/>
      <c r="N53" s="36"/>
      <c r="O53" s="36"/>
      <c r="P53" s="36"/>
      <c r="Q53" s="36"/>
      <c r="R53" s="36"/>
      <c r="S53" s="36"/>
      <c r="T53" s="36"/>
      <c r="U53" s="36"/>
      <c r="V53" s="36"/>
      <c r="W53" s="36"/>
    </row>
    <row r="54" spans="1:23" ht="15" customHeight="1">
      <c r="A54" s="2" t="s">
        <v>1152</v>
      </c>
      <c r="B54" s="47">
        <f>B43</f>
        <v>0</v>
      </c>
      <c r="C54" s="36"/>
      <c r="D54" s="36"/>
      <c r="E54" s="36"/>
      <c r="F54" s="36"/>
      <c r="G54" s="36"/>
      <c r="H54" s="36"/>
      <c r="I54" s="36"/>
      <c r="J54" s="36"/>
      <c r="K54" s="36"/>
      <c r="L54" s="36"/>
      <c r="M54" s="36"/>
      <c r="N54" s="36"/>
      <c r="O54" s="36"/>
      <c r="P54" s="36"/>
      <c r="Q54" s="36"/>
      <c r="R54" s="36"/>
      <c r="S54" s="36"/>
      <c r="T54" s="36"/>
      <c r="U54" s="36"/>
      <c r="V54" s="36"/>
      <c r="W54" s="36"/>
    </row>
    <row r="55" spans="1:23" ht="15" customHeight="1">
      <c r="A55" s="2" t="s">
        <v>1153</v>
      </c>
      <c r="B55" s="51">
        <f>B53-B54</f>
        <v>0</v>
      </c>
      <c r="C55" s="36"/>
      <c r="D55" s="36"/>
      <c r="E55" s="36"/>
      <c r="F55" s="36"/>
      <c r="G55" s="36"/>
      <c r="H55" s="36"/>
      <c r="I55" s="36"/>
      <c r="J55" s="36"/>
      <c r="K55" s="36"/>
      <c r="L55" s="36"/>
      <c r="M55" s="36"/>
      <c r="N55" s="36"/>
      <c r="O55" s="36"/>
      <c r="P55" s="36"/>
      <c r="Q55" s="36"/>
      <c r="R55" s="36"/>
      <c r="S55" s="36"/>
      <c r="T55" s="36"/>
      <c r="U55" s="36"/>
      <c r="V55" s="36"/>
      <c r="W55" s="36"/>
    </row>
    <row r="56" spans="1:23" ht="15.75" customHeight="1"/>
    <row r="57" spans="1:23" ht="15.75" customHeight="1"/>
    <row r="58" spans="1:23" ht="15.75" customHeight="1"/>
    <row r="59" spans="1:23" ht="15.75" customHeight="1"/>
    <row r="60" spans="1:23" ht="15.75" customHeight="1"/>
    <row r="61" spans="1:23" ht="15.75" customHeight="1"/>
    <row r="62" spans="1:23" ht="15.75" customHeight="1"/>
    <row r="63" spans="1:23" ht="15.75" customHeight="1"/>
    <row r="64" spans="1:23"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A47:W47"/>
    <mergeCell ref="A46:W46"/>
    <mergeCell ref="A45:W45"/>
    <mergeCell ref="A1:W1"/>
    <mergeCell ref="A37:W37"/>
    <mergeCell ref="A9:W9"/>
    <mergeCell ref="A4:W4"/>
    <mergeCell ref="A24:W24"/>
    <mergeCell ref="A2:W2"/>
  </mergeCells>
  <dataValidations count="2">
    <dataValidation type="list" allowBlank="1" showInputMessage="1" showErrorMessage="1" prompt="Invalid - Select from the dropdown list." sqref="B5" xr:uid="{00000000-0002-0000-0C00-000000000000}">
      <formula1>"Nominal,Real"</formula1>
      <formula2>0</formula2>
    </dataValidation>
    <dataValidation type="list" allowBlank="1" showInputMessage="1" showErrorMessage="1" prompt="Invalid - Select from the dropdown list." sqref="B7" xr:uid="{00000000-0002-0000-0C00-000001000000}">
      <formula1>"Yes,No"</formula1>
      <formula2>0</formula2>
    </dataValidation>
  </dataValidations>
  <pageMargins left="0.75" right="0.75" top="1" bottom="1"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1003"/>
  <sheetViews>
    <sheetView showGridLines="0" zoomScaleNormal="100" workbookViewId="0">
      <pane ySplit="4" topLeftCell="A8" activePane="bottomLeft" state="frozen"/>
      <selection pane="bottomLeft" activeCell="B11" sqref="B11"/>
    </sheetView>
  </sheetViews>
  <sheetFormatPr defaultColWidth="14.453125" defaultRowHeight="15" customHeight="1"/>
  <cols>
    <col min="1" max="1" width="7.453125" customWidth="1"/>
    <col min="2" max="2" width="28" customWidth="1"/>
    <col min="3" max="3" width="24" customWidth="1"/>
    <col min="4" max="4" width="10" customWidth="1"/>
    <col min="5" max="5" width="16" customWidth="1"/>
    <col min="6" max="6" width="14" customWidth="1"/>
    <col min="7" max="7" width="42" customWidth="1"/>
    <col min="8" max="8" width="10" customWidth="1"/>
    <col min="9" max="26" width="8.6328125" customWidth="1"/>
  </cols>
  <sheetData>
    <row r="1" spans="1:8" ht="25.5" customHeight="1">
      <c r="A1" s="75" t="s">
        <v>0</v>
      </c>
      <c r="B1" s="66"/>
      <c r="C1" s="66"/>
      <c r="D1" s="66"/>
      <c r="E1" s="66"/>
      <c r="F1" s="66"/>
      <c r="G1" s="66"/>
      <c r="H1" s="66"/>
    </row>
    <row r="2" spans="1:8" ht="21.75" customHeight="1">
      <c r="A2" s="74" t="s">
        <v>1154</v>
      </c>
      <c r="B2" s="66"/>
      <c r="C2" s="66"/>
      <c r="D2" s="66"/>
      <c r="E2" s="66"/>
      <c r="F2" s="66"/>
      <c r="G2" s="66"/>
      <c r="H2" s="66"/>
    </row>
    <row r="3" spans="1:8" ht="31.5" customHeight="1">
      <c r="A3" s="69" t="s">
        <v>1155</v>
      </c>
      <c r="B3" s="66"/>
      <c r="C3" s="66"/>
      <c r="D3" s="66"/>
      <c r="E3" s="66"/>
      <c r="F3" s="66"/>
      <c r="G3" s="66"/>
      <c r="H3" s="66"/>
    </row>
    <row r="4" spans="1:8" ht="24" customHeight="1">
      <c r="A4" s="6" t="s">
        <v>1156</v>
      </c>
      <c r="B4" s="6" t="s">
        <v>1157</v>
      </c>
      <c r="C4" s="6" t="s">
        <v>1158</v>
      </c>
      <c r="D4" s="6" t="s">
        <v>1159</v>
      </c>
      <c r="E4" s="6" t="s">
        <v>1160</v>
      </c>
      <c r="F4" s="6" t="s">
        <v>1161</v>
      </c>
      <c r="G4" s="6" t="s">
        <v>1162</v>
      </c>
      <c r="H4" s="6" t="s">
        <v>1163</v>
      </c>
    </row>
    <row r="5" spans="1:8" ht="24" customHeight="1">
      <c r="A5" s="52" t="s">
        <v>1164</v>
      </c>
      <c r="B5" s="8" t="s">
        <v>1165</v>
      </c>
      <c r="C5" s="8" t="s">
        <v>1166</v>
      </c>
      <c r="D5" s="8" t="s">
        <v>1167</v>
      </c>
      <c r="E5" s="8" t="s">
        <v>1168</v>
      </c>
      <c r="F5" s="8" t="s">
        <v>1169</v>
      </c>
      <c r="G5" s="8" t="s">
        <v>1170</v>
      </c>
      <c r="H5" s="8" t="s">
        <v>790</v>
      </c>
    </row>
    <row r="6" spans="1:8" ht="24" customHeight="1">
      <c r="A6" s="53" t="s">
        <v>1171</v>
      </c>
      <c r="B6" s="10" t="s">
        <v>1172</v>
      </c>
      <c r="C6" s="10" t="s">
        <v>1173</v>
      </c>
      <c r="D6" s="10" t="s">
        <v>1167</v>
      </c>
      <c r="E6" s="10" t="s">
        <v>1168</v>
      </c>
      <c r="F6" s="10" t="s">
        <v>1174</v>
      </c>
      <c r="G6" s="10" t="s">
        <v>1175</v>
      </c>
      <c r="H6" s="10" t="s">
        <v>790</v>
      </c>
    </row>
    <row r="7" spans="1:8" ht="24" customHeight="1">
      <c r="A7" s="52" t="s">
        <v>1176</v>
      </c>
      <c r="B7" s="8" t="s">
        <v>1177</v>
      </c>
      <c r="C7" s="8" t="s">
        <v>1178</v>
      </c>
      <c r="D7" s="8" t="s">
        <v>1179</v>
      </c>
      <c r="E7" s="8" t="s">
        <v>1180</v>
      </c>
      <c r="F7" s="8" t="s">
        <v>1174</v>
      </c>
      <c r="G7" s="8" t="s">
        <v>1181</v>
      </c>
      <c r="H7" s="8" t="s">
        <v>790</v>
      </c>
    </row>
    <row r="8" spans="1:8" ht="36" customHeight="1">
      <c r="A8" s="52" t="s">
        <v>1182</v>
      </c>
      <c r="B8" s="8" t="s">
        <v>1183</v>
      </c>
      <c r="C8" s="8" t="s">
        <v>1184</v>
      </c>
      <c r="D8" s="8" t="s">
        <v>1179</v>
      </c>
      <c r="E8" s="8" t="s">
        <v>1168</v>
      </c>
      <c r="F8" s="8" t="s">
        <v>1185</v>
      </c>
      <c r="G8" s="8" t="s">
        <v>1186</v>
      </c>
      <c r="H8" s="8" t="s">
        <v>218</v>
      </c>
    </row>
    <row r="9" spans="1:8" ht="36" customHeight="1">
      <c r="A9" s="53" t="s">
        <v>1187</v>
      </c>
      <c r="B9" s="10" t="s">
        <v>1188</v>
      </c>
      <c r="C9" s="10" t="s">
        <v>1189</v>
      </c>
      <c r="D9" s="10" t="s">
        <v>1179</v>
      </c>
      <c r="E9" s="10" t="s">
        <v>1168</v>
      </c>
      <c r="F9" s="10" t="s">
        <v>1185</v>
      </c>
      <c r="G9" s="10" t="s">
        <v>1190</v>
      </c>
      <c r="H9" s="10" t="s">
        <v>218</v>
      </c>
    </row>
    <row r="10" spans="1:8" ht="36" customHeight="1">
      <c r="A10" s="52" t="s">
        <v>1191</v>
      </c>
      <c r="B10" s="8" t="s">
        <v>1192</v>
      </c>
      <c r="C10" s="8" t="s">
        <v>1193</v>
      </c>
      <c r="D10" s="8" t="s">
        <v>1179</v>
      </c>
      <c r="E10" s="8" t="s">
        <v>1168</v>
      </c>
      <c r="F10" s="8" t="s">
        <v>1185</v>
      </c>
      <c r="G10" s="8" t="s">
        <v>1194</v>
      </c>
      <c r="H10" s="8" t="s">
        <v>1195</v>
      </c>
    </row>
    <row r="11" spans="1:8" ht="36" customHeight="1">
      <c r="A11" s="53" t="s">
        <v>1196</v>
      </c>
      <c r="B11" s="10" t="s">
        <v>1197</v>
      </c>
      <c r="C11" s="10" t="s">
        <v>1198</v>
      </c>
      <c r="D11" s="10" t="s">
        <v>1199</v>
      </c>
      <c r="E11" s="10" t="s">
        <v>1168</v>
      </c>
      <c r="F11" s="10" t="s">
        <v>1185</v>
      </c>
      <c r="G11" s="10" t="s">
        <v>1200</v>
      </c>
      <c r="H11" s="10" t="s">
        <v>262</v>
      </c>
    </row>
    <row r="12" spans="1:8" ht="36" customHeight="1">
      <c r="A12" s="52" t="s">
        <v>1201</v>
      </c>
      <c r="B12" s="8" t="s">
        <v>1202</v>
      </c>
      <c r="C12" s="8" t="s">
        <v>1203</v>
      </c>
      <c r="D12" s="8" t="s">
        <v>1179</v>
      </c>
      <c r="E12" s="10" t="s">
        <v>1168</v>
      </c>
      <c r="F12" s="8" t="s">
        <v>1204</v>
      </c>
      <c r="G12" s="8" t="s">
        <v>1205</v>
      </c>
      <c r="H12" s="8" t="s">
        <v>490</v>
      </c>
    </row>
    <row r="13" spans="1:8" ht="36" customHeight="1">
      <c r="A13" s="53" t="s">
        <v>1206</v>
      </c>
      <c r="B13" s="10" t="s">
        <v>1207</v>
      </c>
      <c r="C13" s="10" t="s">
        <v>1208</v>
      </c>
      <c r="D13" s="10" t="s">
        <v>1179</v>
      </c>
      <c r="E13" s="10" t="s">
        <v>1209</v>
      </c>
      <c r="F13" s="10" t="s">
        <v>1185</v>
      </c>
      <c r="G13" s="10" t="s">
        <v>1210</v>
      </c>
      <c r="H13" s="10" t="s">
        <v>262</v>
      </c>
    </row>
    <row r="14" spans="1:8" ht="98.25" customHeight="1">
      <c r="A14" s="52" t="s">
        <v>1211</v>
      </c>
      <c r="B14" s="8" t="s">
        <v>1212</v>
      </c>
      <c r="C14" s="8" t="s">
        <v>1213</v>
      </c>
      <c r="D14" s="8" t="s">
        <v>1179</v>
      </c>
      <c r="E14" s="10" t="s">
        <v>1168</v>
      </c>
      <c r="F14" s="8" t="s">
        <v>1185</v>
      </c>
      <c r="G14" s="8" t="s">
        <v>1214</v>
      </c>
      <c r="H14" s="8" t="s">
        <v>288</v>
      </c>
    </row>
    <row r="15" spans="1:8" ht="36" customHeight="1">
      <c r="A15" s="53" t="s">
        <v>1215</v>
      </c>
      <c r="B15" s="10" t="s">
        <v>1216</v>
      </c>
      <c r="C15" s="10" t="s">
        <v>1217</v>
      </c>
      <c r="D15" s="10" t="s">
        <v>1199</v>
      </c>
      <c r="E15" s="10" t="s">
        <v>1218</v>
      </c>
      <c r="F15" s="10" t="s">
        <v>1185</v>
      </c>
      <c r="G15" s="10" t="s">
        <v>1219</v>
      </c>
      <c r="H15" s="10" t="s">
        <v>262</v>
      </c>
    </row>
    <row r="16" spans="1:8" ht="36" customHeight="1">
      <c r="A16" s="52" t="s">
        <v>1220</v>
      </c>
      <c r="B16" s="8" t="s">
        <v>1221</v>
      </c>
      <c r="C16" s="8" t="s">
        <v>1222</v>
      </c>
      <c r="D16" s="8" t="s">
        <v>1179</v>
      </c>
      <c r="E16" s="8" t="s">
        <v>1209</v>
      </c>
      <c r="F16" s="8" t="s">
        <v>1185</v>
      </c>
      <c r="G16" s="8" t="s">
        <v>1223</v>
      </c>
      <c r="H16" s="8" t="s">
        <v>1224</v>
      </c>
    </row>
    <row r="17" spans="1:8" ht="36" customHeight="1">
      <c r="A17" s="53" t="s">
        <v>1225</v>
      </c>
      <c r="B17" s="10" t="s">
        <v>1226</v>
      </c>
      <c r="C17" s="10" t="s">
        <v>1227</v>
      </c>
      <c r="D17" s="10" t="s">
        <v>1179</v>
      </c>
      <c r="E17" s="10" t="s">
        <v>1228</v>
      </c>
      <c r="F17" s="10" t="s">
        <v>1185</v>
      </c>
      <c r="G17" s="10" t="s">
        <v>1229</v>
      </c>
      <c r="H17" s="10" t="s">
        <v>218</v>
      </c>
    </row>
    <row r="18" spans="1:8" ht="36" customHeight="1">
      <c r="A18" s="52" t="s">
        <v>1230</v>
      </c>
      <c r="B18" s="8" t="s">
        <v>1231</v>
      </c>
      <c r="C18" s="8" t="s">
        <v>1232</v>
      </c>
      <c r="D18" s="8" t="s">
        <v>1179</v>
      </c>
      <c r="E18" s="8" t="s">
        <v>1233</v>
      </c>
      <c r="F18" s="8" t="s">
        <v>1185</v>
      </c>
      <c r="G18" s="8" t="s">
        <v>1234</v>
      </c>
      <c r="H18" s="8" t="s">
        <v>295</v>
      </c>
    </row>
    <row r="19" spans="1:8" ht="36" customHeight="1">
      <c r="A19" s="53" t="s">
        <v>1235</v>
      </c>
      <c r="B19" s="10" t="s">
        <v>1236</v>
      </c>
      <c r="C19" s="10" t="s">
        <v>1237</v>
      </c>
      <c r="D19" s="10" t="s">
        <v>1179</v>
      </c>
      <c r="E19" s="10" t="s">
        <v>1238</v>
      </c>
      <c r="F19" s="10" t="s">
        <v>1174</v>
      </c>
      <c r="G19" s="10" t="s">
        <v>1239</v>
      </c>
      <c r="H19" s="10" t="s">
        <v>1240</v>
      </c>
    </row>
    <row r="20" spans="1:8" ht="36" customHeight="1"/>
    <row r="21" spans="1:8" ht="36" customHeight="1"/>
    <row r="22" spans="1:8" ht="36" customHeight="1"/>
    <row r="23" spans="1:8" ht="36" customHeight="1">
      <c r="A23" s="53"/>
      <c r="B23" s="10" t="s">
        <v>1241</v>
      </c>
      <c r="C23" s="10" t="s">
        <v>1242</v>
      </c>
      <c r="D23" s="10" t="s">
        <v>1179</v>
      </c>
      <c r="E23" s="10" t="s">
        <v>1180</v>
      </c>
      <c r="F23" s="10" t="s">
        <v>1185</v>
      </c>
      <c r="G23" s="10" t="s">
        <v>1243</v>
      </c>
      <c r="H23" s="10" t="s">
        <v>218</v>
      </c>
    </row>
    <row r="24" spans="1:8" ht="36" customHeight="1">
      <c r="A24" s="52"/>
      <c r="B24" s="8" t="s">
        <v>1244</v>
      </c>
      <c r="C24" s="8" t="s">
        <v>1245</v>
      </c>
      <c r="D24" s="8" t="s">
        <v>1179</v>
      </c>
      <c r="E24" s="8" t="s">
        <v>1180</v>
      </c>
      <c r="F24" s="8" t="s">
        <v>1204</v>
      </c>
      <c r="G24" s="8" t="s">
        <v>1246</v>
      </c>
      <c r="H24" s="8" t="s">
        <v>490</v>
      </c>
    </row>
    <row r="25" spans="1:8" ht="36" customHeight="1">
      <c r="A25" s="53"/>
      <c r="B25" s="10" t="s">
        <v>1247</v>
      </c>
      <c r="C25" s="10" t="s">
        <v>1248</v>
      </c>
      <c r="D25" s="10" t="s">
        <v>1179</v>
      </c>
      <c r="E25" s="10" t="s">
        <v>1180</v>
      </c>
      <c r="F25" s="10" t="s">
        <v>1249</v>
      </c>
      <c r="G25" s="10" t="s">
        <v>1250</v>
      </c>
      <c r="H25" s="10" t="s">
        <v>373</v>
      </c>
    </row>
    <row r="26" spans="1:8" ht="15.75" customHeight="1"/>
    <row r="27" spans="1:8" ht="15.75" customHeight="1"/>
    <row r="28" spans="1:8" ht="15.75" customHeight="1"/>
    <row r="29" spans="1:8" ht="15.75" customHeight="1"/>
    <row r="30" spans="1:8" ht="15.75" customHeight="1"/>
    <row r="31" spans="1:8" ht="15.75" customHeight="1"/>
    <row r="32" spans="1: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3">
    <mergeCell ref="A3:H3"/>
    <mergeCell ref="A2:H2"/>
    <mergeCell ref="A1:H1"/>
  </mergeCells>
  <pageMargins left="0.5" right="0.5" top="0.5" bottom="0.5" header="0.511811023622047" footer="0.511811023622047"/>
  <pageSetup fitToHeight="0" orientation="landscape"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1000"/>
  <sheetViews>
    <sheetView showGridLines="0" zoomScaleNormal="100" workbookViewId="0">
      <pane ySplit="1" topLeftCell="A2" activePane="bottomLeft" state="frozen"/>
      <selection pane="bottomLeft" activeCell="B3" sqref="B3"/>
    </sheetView>
  </sheetViews>
  <sheetFormatPr defaultColWidth="14.453125" defaultRowHeight="15" customHeight="1"/>
  <cols>
    <col min="1" max="30" width="32" customWidth="1"/>
  </cols>
  <sheetData>
    <row r="1" spans="1:30" ht="31.5" customHeight="1">
      <c r="A1" s="6" t="s">
        <v>1251</v>
      </c>
      <c r="B1" s="6" t="s">
        <v>1252</v>
      </c>
      <c r="C1" s="6" t="s">
        <v>1253</v>
      </c>
      <c r="D1" s="6" t="s">
        <v>1254</v>
      </c>
      <c r="E1" s="6" t="s">
        <v>1255</v>
      </c>
      <c r="F1" s="6" t="s">
        <v>1256</v>
      </c>
      <c r="G1" s="6" t="s">
        <v>1257</v>
      </c>
      <c r="H1" s="6" t="s">
        <v>1258</v>
      </c>
      <c r="I1" s="6" t="s">
        <v>1259</v>
      </c>
      <c r="J1" s="6" t="s">
        <v>1260</v>
      </c>
      <c r="K1" s="6" t="s">
        <v>1261</v>
      </c>
      <c r="L1" s="6" t="s">
        <v>1262</v>
      </c>
      <c r="M1" s="6" t="s">
        <v>1263</v>
      </c>
      <c r="N1" s="6" t="s">
        <v>1264</v>
      </c>
      <c r="O1" s="6" t="s">
        <v>1265</v>
      </c>
      <c r="P1" s="6" t="s">
        <v>1266</v>
      </c>
      <c r="Q1" s="6" t="s">
        <v>1267</v>
      </c>
      <c r="R1" s="6" t="s">
        <v>1268</v>
      </c>
      <c r="S1" s="6" t="s">
        <v>1269</v>
      </c>
      <c r="T1" s="6" t="s">
        <v>1270</v>
      </c>
      <c r="U1" s="6" t="s">
        <v>1271</v>
      </c>
      <c r="V1" s="6" t="s">
        <v>1272</v>
      </c>
      <c r="W1" s="6" t="s">
        <v>1273</v>
      </c>
      <c r="X1" s="6" t="s">
        <v>1274</v>
      </c>
      <c r="Y1" s="6" t="s">
        <v>1275</v>
      </c>
      <c r="Z1" s="6" t="s">
        <v>1276</v>
      </c>
      <c r="AA1" s="6" t="s">
        <v>1277</v>
      </c>
      <c r="AB1" s="6" t="s">
        <v>1278</v>
      </c>
      <c r="AC1" s="6" t="s">
        <v>1279</v>
      </c>
      <c r="AD1" s="6" t="s">
        <v>1280</v>
      </c>
    </row>
    <row r="2" spans="1:30" ht="23.25" customHeight="1">
      <c r="A2" s="54" t="s">
        <v>1281</v>
      </c>
      <c r="B2" s="54" t="s">
        <v>1281</v>
      </c>
      <c r="C2" s="54" t="s">
        <v>1282</v>
      </c>
      <c r="D2" s="54" t="s">
        <v>1282</v>
      </c>
      <c r="E2" s="54" t="s">
        <v>1283</v>
      </c>
      <c r="F2" s="54" t="s">
        <v>1284</v>
      </c>
      <c r="G2" s="54" t="s">
        <v>1285</v>
      </c>
      <c r="H2" s="54" t="s">
        <v>1286</v>
      </c>
      <c r="I2" s="54" t="s">
        <v>1287</v>
      </c>
      <c r="J2" s="54" t="s">
        <v>1288</v>
      </c>
      <c r="K2" s="54" t="s">
        <v>1289</v>
      </c>
      <c r="L2" s="54" t="s">
        <v>1290</v>
      </c>
      <c r="M2" s="54" t="s">
        <v>1291</v>
      </c>
      <c r="N2" s="54" t="s">
        <v>1292</v>
      </c>
      <c r="O2" s="54" t="s">
        <v>1293</v>
      </c>
      <c r="P2" s="54" t="s">
        <v>1294</v>
      </c>
      <c r="Q2" s="54" t="s">
        <v>1295</v>
      </c>
      <c r="R2" s="54" t="s">
        <v>1296</v>
      </c>
      <c r="S2" s="54" t="s">
        <v>1297</v>
      </c>
      <c r="T2" s="54" t="s">
        <v>1298</v>
      </c>
      <c r="U2" s="54" t="s">
        <v>1299</v>
      </c>
      <c r="V2" s="54" t="s">
        <v>1300</v>
      </c>
      <c r="W2" s="54" t="s">
        <v>1286</v>
      </c>
      <c r="X2" s="54" t="s">
        <v>1301</v>
      </c>
      <c r="Y2" s="54" t="s">
        <v>1301</v>
      </c>
      <c r="Z2" s="54" t="s">
        <v>1302</v>
      </c>
      <c r="AA2" s="54" t="s">
        <v>1303</v>
      </c>
      <c r="AB2" s="54" t="s">
        <v>1304</v>
      </c>
      <c r="AC2" s="54" t="s">
        <v>1281</v>
      </c>
      <c r="AD2" s="54" t="s">
        <v>1281</v>
      </c>
    </row>
    <row r="3" spans="1:30" ht="23.25" customHeight="1">
      <c r="A3" s="54" t="s">
        <v>1305</v>
      </c>
      <c r="B3" s="54" t="s">
        <v>1305</v>
      </c>
      <c r="C3" s="54" t="s">
        <v>1306</v>
      </c>
      <c r="D3" s="54" t="s">
        <v>1306</v>
      </c>
      <c r="E3" s="54" t="s">
        <v>1307</v>
      </c>
      <c r="F3" s="54" t="s">
        <v>1308</v>
      </c>
      <c r="G3" s="54" t="s">
        <v>1309</v>
      </c>
      <c r="H3" s="54" t="s">
        <v>1310</v>
      </c>
      <c r="I3" s="54" t="s">
        <v>1311</v>
      </c>
      <c r="J3" s="54" t="s">
        <v>1312</v>
      </c>
      <c r="K3" s="54" t="s">
        <v>1313</v>
      </c>
      <c r="L3" s="54" t="s">
        <v>1314</v>
      </c>
      <c r="M3" s="54" t="s">
        <v>1315</v>
      </c>
      <c r="N3" s="54" t="s">
        <v>1316</v>
      </c>
      <c r="O3" s="54" t="s">
        <v>1317</v>
      </c>
      <c r="P3" s="54" t="s">
        <v>1318</v>
      </c>
      <c r="Q3" s="54" t="s">
        <v>1319</v>
      </c>
      <c r="R3" s="54" t="s">
        <v>1320</v>
      </c>
      <c r="S3" s="54" t="s">
        <v>1321</v>
      </c>
      <c r="T3" s="54" t="s">
        <v>1322</v>
      </c>
      <c r="U3" s="54" t="s">
        <v>1323</v>
      </c>
      <c r="V3" s="54" t="s">
        <v>1324</v>
      </c>
      <c r="W3" s="54" t="s">
        <v>1310</v>
      </c>
      <c r="X3" s="54" t="s">
        <v>1325</v>
      </c>
      <c r="Y3" s="54" t="s">
        <v>1325</v>
      </c>
      <c r="Z3" s="54" t="s">
        <v>1326</v>
      </c>
      <c r="AA3" s="54" t="s">
        <v>1327</v>
      </c>
      <c r="AB3" s="54" t="s">
        <v>1328</v>
      </c>
      <c r="AC3" s="54" t="s">
        <v>1305</v>
      </c>
      <c r="AD3" s="54" t="s">
        <v>1305</v>
      </c>
    </row>
    <row r="4" spans="1:30" ht="23.25" customHeight="1">
      <c r="B4" s="54" t="s">
        <v>831</v>
      </c>
      <c r="D4" s="54" t="s">
        <v>831</v>
      </c>
      <c r="E4" s="54" t="s">
        <v>1329</v>
      </c>
      <c r="F4" s="54" t="s">
        <v>1330</v>
      </c>
      <c r="G4" s="54" t="s">
        <v>1331</v>
      </c>
      <c r="H4" s="54" t="s">
        <v>1332</v>
      </c>
      <c r="I4" s="54" t="s">
        <v>1333</v>
      </c>
      <c r="K4" s="54" t="s">
        <v>1334</v>
      </c>
      <c r="L4" s="54" t="s">
        <v>1309</v>
      </c>
      <c r="M4" s="54" t="s">
        <v>1335</v>
      </c>
      <c r="N4" s="54" t="s">
        <v>1336</v>
      </c>
      <c r="O4" s="54" t="s">
        <v>1337</v>
      </c>
      <c r="P4" s="54" t="s">
        <v>1338</v>
      </c>
      <c r="Q4" s="54" t="s">
        <v>1339</v>
      </c>
      <c r="R4" s="54" t="s">
        <v>1340</v>
      </c>
      <c r="S4" s="54" t="s">
        <v>1341</v>
      </c>
      <c r="T4" s="54" t="s">
        <v>1342</v>
      </c>
      <c r="U4" s="54" t="s">
        <v>1343</v>
      </c>
      <c r="V4" s="54" t="s">
        <v>1344</v>
      </c>
      <c r="W4" s="54" t="s">
        <v>1345</v>
      </c>
      <c r="X4" s="54" t="s">
        <v>1346</v>
      </c>
      <c r="Y4" s="54" t="s">
        <v>1347</v>
      </c>
      <c r="Z4" s="54" t="s">
        <v>1348</v>
      </c>
      <c r="AA4" s="54" t="s">
        <v>1349</v>
      </c>
      <c r="AB4" s="54" t="s">
        <v>1350</v>
      </c>
      <c r="AC4" s="54" t="s">
        <v>1351</v>
      </c>
      <c r="AD4" s="54" t="s">
        <v>1352</v>
      </c>
    </row>
    <row r="5" spans="1:30" ht="15" customHeight="1">
      <c r="E5" s="54" t="s">
        <v>1335</v>
      </c>
      <c r="F5" s="54" t="s">
        <v>1353</v>
      </c>
      <c r="G5" s="54" t="s">
        <v>1354</v>
      </c>
      <c r="H5" s="54" t="s">
        <v>1347</v>
      </c>
      <c r="I5" s="54" t="s">
        <v>1337</v>
      </c>
      <c r="K5" s="54" t="s">
        <v>1355</v>
      </c>
      <c r="L5" s="54" t="s">
        <v>1349</v>
      </c>
      <c r="M5" s="54" t="s">
        <v>1337</v>
      </c>
      <c r="N5" s="54" t="s">
        <v>1337</v>
      </c>
      <c r="P5" s="54" t="s">
        <v>1356</v>
      </c>
      <c r="S5" s="54" t="s">
        <v>1357</v>
      </c>
      <c r="T5" s="54" t="s">
        <v>1358</v>
      </c>
      <c r="V5" s="54" t="s">
        <v>1359</v>
      </c>
      <c r="W5" s="54" t="s">
        <v>1347</v>
      </c>
      <c r="X5" s="54" t="s">
        <v>1347</v>
      </c>
      <c r="Y5" s="54" t="s">
        <v>1360</v>
      </c>
      <c r="Z5" s="54" t="s">
        <v>1361</v>
      </c>
      <c r="AA5" s="54" t="s">
        <v>1305</v>
      </c>
      <c r="AB5" s="54" t="s">
        <v>1337</v>
      </c>
    </row>
    <row r="6" spans="1:30" ht="15" customHeight="1">
      <c r="F6" s="54" t="s">
        <v>1362</v>
      </c>
      <c r="G6" s="54" t="s">
        <v>1363</v>
      </c>
      <c r="H6" s="54" t="s">
        <v>831</v>
      </c>
      <c r="K6" s="54" t="s">
        <v>1364</v>
      </c>
      <c r="L6" s="54" t="s">
        <v>1337</v>
      </c>
      <c r="P6" s="54" t="s">
        <v>1365</v>
      </c>
      <c r="S6" s="54" t="s">
        <v>1366</v>
      </c>
      <c r="T6" s="54" t="s">
        <v>1367</v>
      </c>
      <c r="V6" s="54" t="s">
        <v>1368</v>
      </c>
      <c r="W6" s="54" t="s">
        <v>1369</v>
      </c>
      <c r="X6" s="54" t="s">
        <v>1361</v>
      </c>
      <c r="Y6" s="54" t="s">
        <v>1370</v>
      </c>
      <c r="Z6" s="54" t="s">
        <v>1371</v>
      </c>
      <c r="AA6" s="54" t="s">
        <v>1351</v>
      </c>
    </row>
    <row r="7" spans="1:30" ht="15" customHeight="1">
      <c r="F7" s="54" t="s">
        <v>1372</v>
      </c>
      <c r="G7" s="54" t="s">
        <v>1373</v>
      </c>
      <c r="K7" s="54" t="s">
        <v>1337</v>
      </c>
      <c r="P7" s="54" t="s">
        <v>1337</v>
      </c>
      <c r="S7" s="54" t="s">
        <v>1337</v>
      </c>
      <c r="T7" s="54" t="s">
        <v>1374</v>
      </c>
      <c r="V7" s="54" t="s">
        <v>1375</v>
      </c>
      <c r="Y7" s="54" t="s">
        <v>1361</v>
      </c>
    </row>
    <row r="8" spans="1:30" ht="15" customHeight="1">
      <c r="F8" s="54" t="s">
        <v>1376</v>
      </c>
      <c r="V8" s="54" t="s">
        <v>1377</v>
      </c>
    </row>
    <row r="9" spans="1:30" ht="15" customHeight="1">
      <c r="F9" s="54" t="s">
        <v>1337</v>
      </c>
    </row>
    <row r="10" spans="1:30" ht="14.25" customHeight="1"/>
    <row r="11" spans="1:30" ht="14.25" customHeight="1"/>
    <row r="12" spans="1:30" ht="14.25" customHeight="1"/>
    <row r="13" spans="1:30" ht="14.25" customHeight="1"/>
    <row r="14" spans="1:30" ht="14.25" customHeight="1"/>
    <row r="15" spans="1:30" ht="14.25" customHeight="1"/>
    <row r="16" spans="1:30" ht="14.25" customHeight="1"/>
    <row r="17" ht="14.25" customHeight="1"/>
    <row r="18" ht="14.25" customHeight="1"/>
    <row r="19" ht="14.25" customHeight="1"/>
    <row r="20" ht="14.2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000"/>
  <sheetViews>
    <sheetView showGridLines="0" tabSelected="1" zoomScaleNormal="100" workbookViewId="0">
      <pane ySplit="5" topLeftCell="A41" activePane="bottomLeft" state="frozen"/>
      <selection pane="bottomLeft" activeCell="C12" sqref="C12"/>
    </sheetView>
  </sheetViews>
  <sheetFormatPr defaultColWidth="14.453125" defaultRowHeight="15" customHeight="1"/>
  <cols>
    <col min="1" max="1" width="8" customWidth="1"/>
    <col min="2" max="2" width="60" customWidth="1"/>
    <col min="3" max="3" width="18" customWidth="1"/>
    <col min="4" max="4" width="40" customWidth="1"/>
    <col min="5" max="26" width="8.6328125" customWidth="1"/>
  </cols>
  <sheetData>
    <row r="1" spans="1:4" ht="25.5" customHeight="1">
      <c r="A1" s="75" t="s">
        <v>0</v>
      </c>
      <c r="B1" s="66"/>
      <c r="C1" s="66"/>
      <c r="D1" s="66"/>
    </row>
    <row r="2" spans="1:4" ht="21.75" customHeight="1">
      <c r="A2" s="77" t="s">
        <v>63</v>
      </c>
      <c r="B2" s="66"/>
      <c r="C2" s="66"/>
      <c r="D2" s="66"/>
    </row>
    <row r="3" spans="1:4" ht="31.5" customHeight="1">
      <c r="A3" s="69" t="s">
        <v>64</v>
      </c>
      <c r="B3" s="66"/>
      <c r="C3" s="66"/>
      <c r="D3" s="66"/>
    </row>
    <row r="4" spans="1:4" ht="21.75" customHeight="1">
      <c r="A4" s="76" t="s">
        <v>65</v>
      </c>
      <c r="B4" s="66"/>
      <c r="C4" s="66"/>
      <c r="D4" s="66"/>
    </row>
    <row r="5" spans="1:4" ht="24" customHeight="1">
      <c r="A5" s="12" t="s">
        <v>66</v>
      </c>
      <c r="B5" s="12" t="s">
        <v>67</v>
      </c>
      <c r="C5" s="12" t="s">
        <v>68</v>
      </c>
      <c r="D5" s="12" t="s">
        <v>69</v>
      </c>
    </row>
    <row r="6" spans="1:4" ht="25">
      <c r="A6" s="13" t="s">
        <v>70</v>
      </c>
      <c r="B6" s="14" t="s">
        <v>71</v>
      </c>
      <c r="C6" s="15"/>
      <c r="D6" s="15"/>
    </row>
    <row r="7" spans="1:4" ht="37.5">
      <c r="A7" s="9" t="s">
        <v>72</v>
      </c>
      <c r="B7" s="10" t="s">
        <v>73</v>
      </c>
      <c r="C7" s="15"/>
      <c r="D7" s="15"/>
    </row>
    <row r="8" spans="1:4" ht="25">
      <c r="A8" s="13" t="s">
        <v>74</v>
      </c>
      <c r="B8" s="14" t="s">
        <v>75</v>
      </c>
      <c r="C8" s="15"/>
      <c r="D8" s="15"/>
    </row>
    <row r="9" spans="1:4" ht="75">
      <c r="A9" s="9" t="s">
        <v>76</v>
      </c>
      <c r="B9" s="10" t="s">
        <v>77</v>
      </c>
      <c r="C9" s="15"/>
      <c r="D9" s="15"/>
    </row>
    <row r="10" spans="1:4" ht="25">
      <c r="A10" s="13" t="s">
        <v>78</v>
      </c>
      <c r="B10" s="14" t="s">
        <v>79</v>
      </c>
      <c r="C10" s="15"/>
      <c r="D10" s="15"/>
    </row>
    <row r="11" spans="1:4" ht="25">
      <c r="A11" s="9" t="s">
        <v>80</v>
      </c>
      <c r="B11" s="10" t="s">
        <v>81</v>
      </c>
      <c r="C11" s="15"/>
      <c r="D11" s="15"/>
    </row>
    <row r="12" spans="1:4" ht="113">
      <c r="A12" s="13" t="s">
        <v>82</v>
      </c>
      <c r="B12" s="56" t="s">
        <v>1386</v>
      </c>
      <c r="C12" s="15"/>
      <c r="D12" s="15"/>
    </row>
    <row r="13" spans="1:4" ht="14.25" customHeight="1"/>
    <row r="14" spans="1:4" ht="21.75" customHeight="1">
      <c r="A14" s="76" t="s">
        <v>83</v>
      </c>
      <c r="B14" s="66"/>
      <c r="C14" s="66"/>
      <c r="D14" s="66"/>
    </row>
    <row r="15" spans="1:4" ht="24" customHeight="1">
      <c r="A15" s="12" t="s">
        <v>66</v>
      </c>
      <c r="B15" s="12" t="s">
        <v>67</v>
      </c>
      <c r="C15" s="12" t="s">
        <v>84</v>
      </c>
      <c r="D15" s="12" t="s">
        <v>69</v>
      </c>
    </row>
    <row r="16" spans="1:4" ht="27.75" customHeight="1">
      <c r="A16" s="13" t="s">
        <v>85</v>
      </c>
      <c r="B16" s="14" t="s">
        <v>86</v>
      </c>
      <c r="C16" s="15"/>
      <c r="D16" s="15"/>
    </row>
    <row r="17" spans="1:4" ht="42" customHeight="1">
      <c r="A17" s="9" t="s">
        <v>87</v>
      </c>
      <c r="B17" s="10" t="s">
        <v>88</v>
      </c>
      <c r="C17" s="15"/>
      <c r="D17" s="15"/>
    </row>
    <row r="18" spans="1:4" ht="139.5" customHeight="1">
      <c r="A18" s="13" t="s">
        <v>89</v>
      </c>
      <c r="B18" s="14" t="s">
        <v>90</v>
      </c>
      <c r="C18" s="15"/>
      <c r="D18" s="15"/>
    </row>
    <row r="19" spans="1:4" ht="55.5" customHeight="1">
      <c r="A19" s="9" t="s">
        <v>91</v>
      </c>
      <c r="B19" s="10" t="s">
        <v>92</v>
      </c>
      <c r="C19" s="15"/>
      <c r="D19" s="15"/>
    </row>
    <row r="20" spans="1:4" ht="27.75" customHeight="1">
      <c r="A20" s="13" t="s">
        <v>93</v>
      </c>
      <c r="B20" s="14" t="s">
        <v>94</v>
      </c>
      <c r="C20" s="15"/>
      <c r="D20" s="15"/>
    </row>
    <row r="21" spans="1:4" ht="42" customHeight="1">
      <c r="A21" s="9" t="s">
        <v>95</v>
      </c>
      <c r="B21" s="10" t="s">
        <v>96</v>
      </c>
      <c r="C21" s="15"/>
      <c r="D21" s="15"/>
    </row>
    <row r="22" spans="1:4" ht="27.75" customHeight="1">
      <c r="A22" s="13" t="s">
        <v>97</v>
      </c>
      <c r="B22" s="14" t="s">
        <v>98</v>
      </c>
      <c r="C22" s="15"/>
      <c r="D22" s="15"/>
    </row>
    <row r="23" spans="1:4" ht="27.75" customHeight="1">
      <c r="A23" s="9" t="s">
        <v>99</v>
      </c>
      <c r="B23" s="10" t="s">
        <v>100</v>
      </c>
      <c r="C23" s="15"/>
      <c r="D23" s="15"/>
    </row>
    <row r="24" spans="1:4" ht="27.75" customHeight="1">
      <c r="A24" s="13" t="s">
        <v>101</v>
      </c>
      <c r="B24" s="14" t="s">
        <v>102</v>
      </c>
      <c r="C24" s="15"/>
      <c r="D24" s="15"/>
    </row>
    <row r="25" spans="1:4" ht="42" customHeight="1">
      <c r="A25" s="9" t="s">
        <v>103</v>
      </c>
      <c r="B25" s="10" t="s">
        <v>104</v>
      </c>
      <c r="C25" s="15"/>
      <c r="D25" s="15"/>
    </row>
    <row r="26" spans="1:4" ht="42" customHeight="1">
      <c r="A26" s="13" t="s">
        <v>105</v>
      </c>
      <c r="B26" s="14" t="s">
        <v>106</v>
      </c>
      <c r="C26" s="15"/>
      <c r="D26" s="15"/>
    </row>
    <row r="27" spans="1:4" ht="27.75" customHeight="1">
      <c r="A27" s="9" t="s">
        <v>107</v>
      </c>
      <c r="B27" s="10" t="s">
        <v>108</v>
      </c>
      <c r="C27" s="15"/>
      <c r="D27" s="15"/>
    </row>
    <row r="28" spans="1:4" ht="27.75" customHeight="1">
      <c r="A28" s="13" t="s">
        <v>109</v>
      </c>
      <c r="B28" s="14" t="s">
        <v>110</v>
      </c>
      <c r="C28" s="15"/>
      <c r="D28" s="15"/>
    </row>
    <row r="29" spans="1:4" ht="42" customHeight="1">
      <c r="A29" s="9" t="s">
        <v>111</v>
      </c>
      <c r="B29" s="10" t="s">
        <v>112</v>
      </c>
      <c r="C29" s="15"/>
      <c r="D29" s="15"/>
    </row>
    <row r="30" spans="1:4" ht="42" customHeight="1">
      <c r="A30" s="13" t="s">
        <v>113</v>
      </c>
      <c r="B30" s="14" t="s">
        <v>114</v>
      </c>
      <c r="C30" s="15"/>
      <c r="D30" s="15"/>
    </row>
    <row r="31" spans="1:4" ht="27.75" customHeight="1">
      <c r="A31" s="9" t="s">
        <v>115</v>
      </c>
      <c r="B31" s="10" t="s">
        <v>116</v>
      </c>
      <c r="C31" s="15"/>
      <c r="D31" s="15"/>
    </row>
    <row r="32" spans="1:4" ht="69.75" customHeight="1">
      <c r="A32" s="13" t="s">
        <v>117</v>
      </c>
      <c r="B32" s="14" t="s">
        <v>118</v>
      </c>
      <c r="C32" s="15"/>
      <c r="D32" s="15"/>
    </row>
    <row r="33" spans="1:4" ht="42" customHeight="1">
      <c r="A33" s="9" t="s">
        <v>119</v>
      </c>
      <c r="B33" s="10" t="s">
        <v>120</v>
      </c>
      <c r="C33" s="15"/>
      <c r="D33" s="15"/>
    </row>
    <row r="34" spans="1:4" ht="27.75" customHeight="1">
      <c r="A34" s="13" t="s">
        <v>121</v>
      </c>
      <c r="B34" s="14" t="s">
        <v>122</v>
      </c>
      <c r="C34" s="15"/>
      <c r="D34" s="15"/>
    </row>
    <row r="35" spans="1:4" ht="42" customHeight="1">
      <c r="A35" s="9" t="s">
        <v>123</v>
      </c>
      <c r="B35" s="10" t="s">
        <v>124</v>
      </c>
      <c r="C35" s="15"/>
      <c r="D35" s="15"/>
    </row>
    <row r="36" spans="1:4" ht="27.75" customHeight="1">
      <c r="A36" s="13" t="s">
        <v>125</v>
      </c>
      <c r="B36" s="14" t="s">
        <v>126</v>
      </c>
      <c r="C36" s="15"/>
      <c r="D36" s="15"/>
    </row>
    <row r="37" spans="1:4" ht="84" customHeight="1">
      <c r="A37" s="9" t="s">
        <v>127</v>
      </c>
      <c r="B37" s="10" t="s">
        <v>128</v>
      </c>
      <c r="C37" s="15"/>
      <c r="D37" s="15"/>
    </row>
    <row r="38" spans="1:4" ht="15.75" customHeight="1"/>
    <row r="39" spans="1:4" ht="21.75" customHeight="1">
      <c r="A39" s="76" t="s">
        <v>129</v>
      </c>
      <c r="B39" s="66"/>
      <c r="C39" s="66"/>
      <c r="D39" s="66"/>
    </row>
    <row r="40" spans="1:4" ht="24" customHeight="1">
      <c r="A40" s="12" t="s">
        <v>66</v>
      </c>
      <c r="B40" s="12" t="s">
        <v>67</v>
      </c>
      <c r="C40" s="12" t="s">
        <v>130</v>
      </c>
      <c r="D40" s="12" t="s">
        <v>131</v>
      </c>
    </row>
    <row r="41" spans="1:4" ht="27.75" customHeight="1">
      <c r="A41" s="13" t="s">
        <v>132</v>
      </c>
      <c r="B41" s="14" t="s">
        <v>133</v>
      </c>
      <c r="C41" s="15"/>
      <c r="D41" s="15"/>
    </row>
    <row r="42" spans="1:4" ht="15.75" customHeight="1"/>
    <row r="43" spans="1:4" ht="21.75" customHeight="1">
      <c r="A43" s="76" t="s">
        <v>134</v>
      </c>
      <c r="B43" s="66"/>
      <c r="C43" s="66"/>
      <c r="D43" s="66"/>
    </row>
    <row r="44" spans="1:4" ht="24" customHeight="1">
      <c r="A44" s="12" t="s">
        <v>66</v>
      </c>
      <c r="B44" s="12" t="s">
        <v>67</v>
      </c>
      <c r="C44" s="12" t="s">
        <v>135</v>
      </c>
      <c r="D44" s="12" t="s">
        <v>136</v>
      </c>
    </row>
    <row r="45" spans="1:4" ht="14.25" customHeight="1">
      <c r="A45" s="13" t="s">
        <v>137</v>
      </c>
      <c r="B45" s="14" t="s">
        <v>1378</v>
      </c>
      <c r="C45" s="15"/>
      <c r="D45" s="15"/>
    </row>
    <row r="46" spans="1:4" ht="14.25" customHeight="1">
      <c r="A46" s="13" t="s">
        <v>138</v>
      </c>
      <c r="B46" s="14" t="s">
        <v>1384</v>
      </c>
      <c r="C46" s="15"/>
      <c r="D46" s="15"/>
    </row>
    <row r="47" spans="1:4" ht="14.25" customHeight="1">
      <c r="A47" s="13" t="s">
        <v>139</v>
      </c>
      <c r="B47" s="10" t="s">
        <v>1379</v>
      </c>
      <c r="C47" s="15"/>
      <c r="D47" s="15"/>
    </row>
    <row r="48" spans="1:4" ht="14.25" customHeight="1">
      <c r="A48" s="13" t="s">
        <v>140</v>
      </c>
      <c r="B48" s="14" t="s">
        <v>1380</v>
      </c>
      <c r="C48" s="15"/>
      <c r="D48" s="15"/>
    </row>
    <row r="49" spans="1:4" ht="24.75" customHeight="1">
      <c r="A49" s="13" t="s">
        <v>141</v>
      </c>
      <c r="B49" s="10" t="s">
        <v>1381</v>
      </c>
      <c r="C49" s="15"/>
      <c r="D49" s="15"/>
    </row>
    <row r="50" spans="1:4" ht="37.5" customHeight="1">
      <c r="A50" s="13" t="s">
        <v>142</v>
      </c>
      <c r="B50" s="14" t="s">
        <v>1382</v>
      </c>
      <c r="C50" s="15"/>
      <c r="D50" s="15"/>
    </row>
    <row r="51" spans="1:4" ht="14.25" customHeight="1">
      <c r="A51" s="13" t="s">
        <v>143</v>
      </c>
      <c r="B51" s="10" t="s">
        <v>1383</v>
      </c>
      <c r="C51" s="15"/>
      <c r="D51" s="15"/>
    </row>
    <row r="52" spans="1:4" ht="14.25" customHeight="1">
      <c r="A52" s="13" t="s">
        <v>145</v>
      </c>
      <c r="B52" s="14" t="s">
        <v>144</v>
      </c>
      <c r="C52" s="15"/>
      <c r="D52" s="15"/>
    </row>
    <row r="53" spans="1:4" ht="14.25" customHeight="1">
      <c r="A53" s="13" t="s">
        <v>147</v>
      </c>
      <c r="B53" s="10" t="s">
        <v>146</v>
      </c>
      <c r="C53" s="15"/>
      <c r="D53" s="15"/>
    </row>
    <row r="54" spans="1:4" ht="14.25" customHeight="1">
      <c r="A54" s="13" t="s">
        <v>149</v>
      </c>
      <c r="B54" s="14" t="s">
        <v>148</v>
      </c>
      <c r="C54" s="15"/>
      <c r="D54" s="15"/>
    </row>
    <row r="55" spans="1:4" ht="14.25" customHeight="1">
      <c r="A55" s="13" t="s">
        <v>151</v>
      </c>
      <c r="B55" s="10" t="s">
        <v>150</v>
      </c>
      <c r="C55" s="15"/>
      <c r="D55" s="15"/>
    </row>
    <row r="56" spans="1:4" ht="14.25" customHeight="1">
      <c r="A56" s="13" t="s">
        <v>153</v>
      </c>
      <c r="B56" s="14" t="s">
        <v>152</v>
      </c>
      <c r="C56" s="15"/>
      <c r="D56" s="15"/>
    </row>
    <row r="57" spans="1:4" ht="14.25" customHeight="1">
      <c r="A57" s="13" t="s">
        <v>155</v>
      </c>
      <c r="B57" s="10" t="s">
        <v>154</v>
      </c>
      <c r="C57" s="15"/>
      <c r="D57" s="15"/>
    </row>
    <row r="58" spans="1:4" ht="14.25" customHeight="1">
      <c r="A58" s="13" t="s">
        <v>157</v>
      </c>
      <c r="B58" s="14" t="s">
        <v>156</v>
      </c>
      <c r="C58" s="15"/>
      <c r="D58" s="15"/>
    </row>
    <row r="59" spans="1:4" ht="37.5" customHeight="1">
      <c r="A59" s="13" t="s">
        <v>159</v>
      </c>
      <c r="B59" s="10" t="s">
        <v>158</v>
      </c>
      <c r="C59" s="15"/>
      <c r="D59" s="15"/>
    </row>
    <row r="60" spans="1:4" ht="62.25" customHeight="1">
      <c r="A60" s="13" t="s">
        <v>164</v>
      </c>
      <c r="B60" s="14" t="s">
        <v>160</v>
      </c>
      <c r="C60" s="15"/>
      <c r="D60" s="15"/>
    </row>
    <row r="61" spans="1:4" ht="15.75" customHeight="1"/>
    <row r="62" spans="1:4" ht="21.75" customHeight="1">
      <c r="A62" s="76" t="s">
        <v>161</v>
      </c>
      <c r="B62" s="66"/>
      <c r="C62" s="66"/>
      <c r="D62" s="66"/>
    </row>
    <row r="63" spans="1:4" ht="24" customHeight="1">
      <c r="A63" s="12" t="s">
        <v>66</v>
      </c>
      <c r="B63" s="12" t="s">
        <v>67</v>
      </c>
      <c r="C63" s="12" t="s">
        <v>162</v>
      </c>
      <c r="D63" s="12" t="s">
        <v>163</v>
      </c>
    </row>
    <row r="64" spans="1:4" ht="27.75" customHeight="1">
      <c r="A64" s="13" t="s">
        <v>166</v>
      </c>
      <c r="B64" s="14" t="s">
        <v>165</v>
      </c>
      <c r="C64" s="15"/>
      <c r="D64" s="15"/>
    </row>
    <row r="65" spans="1:4" ht="42" customHeight="1">
      <c r="A65" s="13" t="s">
        <v>168</v>
      </c>
      <c r="B65" s="10" t="s">
        <v>167</v>
      </c>
      <c r="C65" s="15"/>
      <c r="D65" s="15"/>
    </row>
    <row r="66" spans="1:4" ht="27.75" customHeight="1">
      <c r="A66" s="13" t="s">
        <v>170</v>
      </c>
      <c r="B66" s="14" t="s">
        <v>169</v>
      </c>
      <c r="C66" s="15"/>
      <c r="D66" s="15"/>
    </row>
    <row r="67" spans="1:4" ht="42" customHeight="1">
      <c r="A67" s="13" t="s">
        <v>172</v>
      </c>
      <c r="B67" s="10" t="s">
        <v>171</v>
      </c>
      <c r="C67" s="15"/>
      <c r="D67" s="15"/>
    </row>
    <row r="68" spans="1:4" ht="27.75" customHeight="1">
      <c r="A68" s="13" t="s">
        <v>175</v>
      </c>
      <c r="B68" s="14" t="s">
        <v>173</v>
      </c>
      <c r="C68" s="15"/>
      <c r="D68" s="15"/>
    </row>
    <row r="69" spans="1:4" ht="15.75" customHeight="1"/>
    <row r="70" spans="1:4" ht="21.75" customHeight="1">
      <c r="A70" s="76" t="s">
        <v>174</v>
      </c>
      <c r="B70" s="66"/>
      <c r="C70" s="66"/>
      <c r="D70" s="66"/>
    </row>
    <row r="71" spans="1:4" ht="24" customHeight="1">
      <c r="A71" s="12" t="s">
        <v>66</v>
      </c>
      <c r="B71" s="12" t="s">
        <v>67</v>
      </c>
      <c r="C71" s="12" t="s">
        <v>135</v>
      </c>
      <c r="D71" s="12" t="s">
        <v>136</v>
      </c>
    </row>
    <row r="72" spans="1:4" ht="27.75" customHeight="1">
      <c r="A72" s="13" t="s">
        <v>177</v>
      </c>
      <c r="B72" s="14" t="s">
        <v>176</v>
      </c>
      <c r="C72" s="15"/>
      <c r="D72" s="15"/>
    </row>
    <row r="73" spans="1:4" ht="27.75" customHeight="1">
      <c r="A73" s="13" t="s">
        <v>179</v>
      </c>
      <c r="B73" s="10" t="s">
        <v>178</v>
      </c>
      <c r="C73" s="15"/>
      <c r="D73" s="15"/>
    </row>
    <row r="74" spans="1:4" ht="27.75" customHeight="1">
      <c r="A74" s="13" t="s">
        <v>181</v>
      </c>
      <c r="B74" s="14" t="s">
        <v>180</v>
      </c>
      <c r="C74" s="15"/>
      <c r="D74" s="15"/>
    </row>
    <row r="75" spans="1:4" ht="42" customHeight="1">
      <c r="A75" s="13" t="s">
        <v>1385</v>
      </c>
      <c r="B75" s="10" t="s">
        <v>182</v>
      </c>
      <c r="C75" s="15"/>
      <c r="D75" s="15"/>
    </row>
    <row r="76" spans="1:4" ht="15.75" customHeight="1"/>
    <row r="77" spans="1:4" ht="15.75" customHeight="1"/>
    <row r="78" spans="1:4" ht="15.75" customHeight="1"/>
    <row r="79" spans="1:4" ht="15.75" customHeight="1"/>
    <row r="80" spans="1:4"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A1:D1"/>
    <mergeCell ref="A62:D62"/>
    <mergeCell ref="A70:D70"/>
    <mergeCell ref="A4:D4"/>
    <mergeCell ref="A3:D3"/>
    <mergeCell ref="A39:D39"/>
    <mergeCell ref="A43:D43"/>
    <mergeCell ref="A2:D2"/>
    <mergeCell ref="A14:D14"/>
  </mergeCells>
  <phoneticPr fontId="21" type="noConversion"/>
  <dataValidations count="3">
    <dataValidation type="list" allowBlank="1" showErrorMessage="1" sqref="C16:C37 C64:C68" xr:uid="{00000000-0002-0000-0100-000000000000}">
      <formula1>"Yes,No,N/A"</formula1>
      <formula2>0</formula2>
    </dataValidation>
    <dataValidation type="list" allowBlank="1" showErrorMessage="1" sqref="C41 C45:C60 C72:C75" xr:uid="{00000000-0002-0000-0100-000001000000}">
      <formula1>"Yes,No"</formula1>
      <formula2>0</formula2>
    </dataValidation>
    <dataValidation type="list" allowBlank="1" showErrorMessage="1" sqref="C6:C12" xr:uid="{00000000-0002-0000-0100-000002000000}">
      <formula1>"Yes,No,Unsure"</formula1>
      <formula2>0</formula2>
    </dataValidation>
  </dataValidations>
  <pageMargins left="0.5" right="0.5" top="0.5" bottom="0.5" header="0.511811023622047" footer="0.511811023622047"/>
  <pageSetup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000"/>
  <sheetViews>
    <sheetView showGridLines="0" zoomScaleNormal="100" workbookViewId="0">
      <pane ySplit="5" topLeftCell="A6" activePane="bottomLeft" state="frozen"/>
      <selection pane="bottomLeft" activeCell="A2" sqref="A2:G2"/>
    </sheetView>
  </sheetViews>
  <sheetFormatPr defaultColWidth="14.453125" defaultRowHeight="15" customHeight="1"/>
  <cols>
    <col min="1" max="1" width="8" customWidth="1"/>
    <col min="2" max="2" width="50" customWidth="1"/>
    <col min="3" max="3" width="18" customWidth="1"/>
    <col min="4" max="4" width="38" customWidth="1"/>
    <col min="5" max="5" width="32" customWidth="1"/>
    <col min="6" max="6" width="8" customWidth="1"/>
    <col min="7" max="26" width="63.6328125" customWidth="1"/>
  </cols>
  <sheetData>
    <row r="1" spans="1:7" ht="25.5" customHeight="1">
      <c r="A1" s="75" t="s">
        <v>0</v>
      </c>
      <c r="B1" s="66"/>
      <c r="C1" s="66"/>
      <c r="D1" s="66"/>
      <c r="E1" s="66"/>
      <c r="F1" s="66"/>
      <c r="G1" s="66"/>
    </row>
    <row r="2" spans="1:7" ht="21.75" customHeight="1">
      <c r="A2" s="74" t="s">
        <v>183</v>
      </c>
      <c r="B2" s="66"/>
      <c r="C2" s="66"/>
      <c r="D2" s="66"/>
      <c r="E2" s="66"/>
      <c r="F2" s="66"/>
      <c r="G2" s="66"/>
    </row>
    <row r="3" spans="1:7" ht="31.5" customHeight="1">
      <c r="A3" s="69" t="s">
        <v>184</v>
      </c>
      <c r="B3" s="66"/>
      <c r="C3" s="66"/>
      <c r="D3" s="66"/>
      <c r="E3" s="66"/>
      <c r="F3" s="66"/>
      <c r="G3" s="66"/>
    </row>
    <row r="4" spans="1:7" ht="24" customHeight="1">
      <c r="A4" s="6" t="s">
        <v>66</v>
      </c>
      <c r="B4" s="6" t="s">
        <v>185</v>
      </c>
      <c r="C4" s="6" t="s">
        <v>186</v>
      </c>
      <c r="D4" s="6" t="s">
        <v>187</v>
      </c>
      <c r="E4" s="6" t="s">
        <v>188</v>
      </c>
      <c r="F4" s="6" t="s">
        <v>189</v>
      </c>
      <c r="G4" s="6" t="s">
        <v>190</v>
      </c>
    </row>
    <row r="5" spans="1:7" ht="21.75" customHeight="1">
      <c r="A5" s="78" t="s">
        <v>191</v>
      </c>
      <c r="B5" s="66"/>
      <c r="C5" s="66"/>
      <c r="D5" s="66"/>
      <c r="E5" s="66"/>
      <c r="F5" s="66"/>
      <c r="G5" s="66"/>
    </row>
    <row r="6" spans="1:7" ht="21.75" customHeight="1">
      <c r="A6" s="13" t="s">
        <v>192</v>
      </c>
      <c r="B6" s="14" t="s">
        <v>193</v>
      </c>
      <c r="C6" s="16" t="s">
        <v>32</v>
      </c>
      <c r="D6" s="15"/>
      <c r="E6" s="17" t="s">
        <v>194</v>
      </c>
      <c r="F6" s="18" t="s">
        <v>195</v>
      </c>
      <c r="G6" s="15"/>
    </row>
    <row r="7" spans="1:7" ht="21.75" customHeight="1">
      <c r="A7" s="9" t="s">
        <v>196</v>
      </c>
      <c r="B7" s="10" t="s">
        <v>197</v>
      </c>
      <c r="C7" s="19" t="s">
        <v>42</v>
      </c>
      <c r="D7" s="15"/>
      <c r="E7" s="20" t="s">
        <v>198</v>
      </c>
      <c r="F7" s="21" t="s">
        <v>195</v>
      </c>
      <c r="G7" s="15"/>
    </row>
    <row r="8" spans="1:7" ht="139.5" customHeight="1">
      <c r="A8" s="13" t="s">
        <v>199</v>
      </c>
      <c r="B8" s="14" t="s">
        <v>200</v>
      </c>
      <c r="C8" s="16" t="s">
        <v>201</v>
      </c>
      <c r="D8" s="15"/>
      <c r="E8" s="17" t="s">
        <v>202</v>
      </c>
      <c r="F8" s="18" t="s">
        <v>195</v>
      </c>
      <c r="G8" s="15"/>
    </row>
    <row r="9" spans="1:7" ht="60" customHeight="1">
      <c r="A9" s="9" t="s">
        <v>203</v>
      </c>
      <c r="B9" s="10" t="s">
        <v>204</v>
      </c>
      <c r="C9" s="19" t="s">
        <v>32</v>
      </c>
      <c r="D9" s="15"/>
      <c r="E9" s="20" t="s">
        <v>205</v>
      </c>
      <c r="F9" s="21" t="s">
        <v>195</v>
      </c>
      <c r="G9" s="15"/>
    </row>
    <row r="10" spans="1:7" ht="24" customHeight="1">
      <c r="A10" s="13" t="s">
        <v>206</v>
      </c>
      <c r="B10" s="14" t="s">
        <v>207</v>
      </c>
      <c r="C10" s="16" t="s">
        <v>34</v>
      </c>
      <c r="D10" s="15"/>
      <c r="E10" s="17" t="s">
        <v>208</v>
      </c>
      <c r="F10" s="18" t="s">
        <v>195</v>
      </c>
      <c r="G10" s="15"/>
    </row>
    <row r="11" spans="1:7" ht="30" customHeight="1">
      <c r="A11" s="9" t="s">
        <v>209</v>
      </c>
      <c r="B11" s="10" t="s">
        <v>210</v>
      </c>
      <c r="C11" s="19" t="s">
        <v>44</v>
      </c>
      <c r="D11" s="15"/>
      <c r="E11" s="20" t="s">
        <v>211</v>
      </c>
      <c r="F11" s="21" t="s">
        <v>195</v>
      </c>
      <c r="G11" s="15"/>
    </row>
    <row r="12" spans="1:7" ht="28.5" customHeight="1">
      <c r="A12" s="13" t="s">
        <v>212</v>
      </c>
      <c r="B12" s="14" t="s">
        <v>213</v>
      </c>
      <c r="C12" s="16" t="s">
        <v>34</v>
      </c>
      <c r="D12" s="15"/>
      <c r="E12" s="17"/>
      <c r="F12" s="18" t="s">
        <v>195</v>
      </c>
      <c r="G12" s="15"/>
    </row>
    <row r="13" spans="1:7" ht="21.75" customHeight="1">
      <c r="A13" s="78" t="s">
        <v>214</v>
      </c>
      <c r="B13" s="66"/>
      <c r="C13" s="66"/>
      <c r="D13" s="66"/>
      <c r="E13" s="66"/>
      <c r="F13" s="66"/>
      <c r="G13" s="66"/>
    </row>
    <row r="14" spans="1:7" ht="21.75" customHeight="1">
      <c r="A14" s="13" t="s">
        <v>215</v>
      </c>
      <c r="B14" s="14" t="s">
        <v>216</v>
      </c>
      <c r="C14" s="16" t="s">
        <v>32</v>
      </c>
      <c r="D14" s="15"/>
      <c r="E14" s="17" t="s">
        <v>217</v>
      </c>
      <c r="F14" s="18" t="s">
        <v>218</v>
      </c>
      <c r="G14" s="15"/>
    </row>
    <row r="15" spans="1:7" ht="21.75" customHeight="1">
      <c r="A15" s="9" t="s">
        <v>219</v>
      </c>
      <c r="B15" s="10" t="s">
        <v>220</v>
      </c>
      <c r="C15" s="19" t="s">
        <v>42</v>
      </c>
      <c r="D15" s="15"/>
      <c r="E15" s="20" t="s">
        <v>221</v>
      </c>
      <c r="F15" s="21" t="s">
        <v>218</v>
      </c>
      <c r="G15" s="15"/>
    </row>
    <row r="16" spans="1:7" ht="21.75" customHeight="1">
      <c r="A16" s="13" t="s">
        <v>222</v>
      </c>
      <c r="B16" s="14" t="s">
        <v>223</v>
      </c>
      <c r="C16" s="16" t="s">
        <v>32</v>
      </c>
      <c r="D16" s="15"/>
      <c r="E16" s="17" t="s">
        <v>224</v>
      </c>
      <c r="F16" s="18" t="s">
        <v>218</v>
      </c>
      <c r="G16" s="15"/>
    </row>
    <row r="17" spans="1:7" ht="21.75" customHeight="1">
      <c r="A17" s="9" t="s">
        <v>225</v>
      </c>
      <c r="B17" s="10" t="s">
        <v>226</v>
      </c>
      <c r="C17" s="19" t="s">
        <v>34</v>
      </c>
      <c r="D17" s="15"/>
      <c r="E17" s="20"/>
      <c r="F17" s="21" t="s">
        <v>218</v>
      </c>
      <c r="G17" s="15"/>
    </row>
    <row r="18" spans="1:7" ht="21.75" customHeight="1">
      <c r="A18" s="13" t="s">
        <v>227</v>
      </c>
      <c r="B18" s="14" t="s">
        <v>228</v>
      </c>
      <c r="C18" s="16" t="s">
        <v>32</v>
      </c>
      <c r="D18" s="15"/>
      <c r="E18" s="17"/>
      <c r="F18" s="18" t="s">
        <v>218</v>
      </c>
      <c r="G18" s="15"/>
    </row>
    <row r="19" spans="1:7" ht="120" customHeight="1">
      <c r="A19" s="9" t="s">
        <v>229</v>
      </c>
      <c r="B19" s="10" t="s">
        <v>230</v>
      </c>
      <c r="C19" s="19" t="s">
        <v>231</v>
      </c>
      <c r="D19" s="15"/>
      <c r="E19" s="20" t="s">
        <v>232</v>
      </c>
      <c r="F19" s="21" t="s">
        <v>218</v>
      </c>
      <c r="G19" s="15"/>
    </row>
    <row r="20" spans="1:7" ht="21.75" customHeight="1">
      <c r="A20" s="13" t="s">
        <v>233</v>
      </c>
      <c r="B20" s="14" t="s">
        <v>234</v>
      </c>
      <c r="C20" s="16" t="s">
        <v>34</v>
      </c>
      <c r="D20" s="15"/>
      <c r="E20" s="17"/>
      <c r="F20" s="18" t="s">
        <v>218</v>
      </c>
      <c r="G20" s="15"/>
    </row>
    <row r="21" spans="1:7" ht="21.75" customHeight="1">
      <c r="A21" s="9" t="s">
        <v>235</v>
      </c>
      <c r="B21" s="10" t="s">
        <v>236</v>
      </c>
      <c r="C21" s="19" t="s">
        <v>32</v>
      </c>
      <c r="D21" s="15"/>
      <c r="E21" s="20" t="s">
        <v>237</v>
      </c>
      <c r="F21" s="21" t="s">
        <v>218</v>
      </c>
      <c r="G21" s="15"/>
    </row>
    <row r="22" spans="1:7" ht="21.75" customHeight="1">
      <c r="A22" s="13" t="s">
        <v>238</v>
      </c>
      <c r="B22" s="14" t="s">
        <v>239</v>
      </c>
      <c r="C22" s="16" t="s">
        <v>40</v>
      </c>
      <c r="D22" s="15"/>
      <c r="E22" s="17" t="s">
        <v>240</v>
      </c>
      <c r="F22" s="18" t="s">
        <v>218</v>
      </c>
      <c r="G22" s="15"/>
    </row>
    <row r="23" spans="1:7" ht="21.75" customHeight="1">
      <c r="A23" s="9" t="s">
        <v>241</v>
      </c>
      <c r="B23" s="10" t="s">
        <v>242</v>
      </c>
      <c r="C23" s="19" t="s">
        <v>42</v>
      </c>
      <c r="D23" s="15"/>
      <c r="E23" s="20" t="s">
        <v>243</v>
      </c>
      <c r="F23" s="21" t="s">
        <v>218</v>
      </c>
      <c r="G23" s="15"/>
    </row>
    <row r="24" spans="1:7" ht="21.75" customHeight="1">
      <c r="A24" s="13" t="s">
        <v>244</v>
      </c>
      <c r="B24" s="14" t="s">
        <v>245</v>
      </c>
      <c r="C24" s="16" t="s">
        <v>42</v>
      </c>
      <c r="D24" s="15"/>
      <c r="E24" s="17" t="s">
        <v>243</v>
      </c>
      <c r="F24" s="18" t="s">
        <v>218</v>
      </c>
      <c r="G24" s="15"/>
    </row>
    <row r="25" spans="1:7" ht="21.75" customHeight="1">
      <c r="A25" s="9" t="s">
        <v>246</v>
      </c>
      <c r="B25" s="10" t="s">
        <v>247</v>
      </c>
      <c r="C25" s="19" t="s">
        <v>42</v>
      </c>
      <c r="D25" s="15"/>
      <c r="E25" s="20" t="s">
        <v>248</v>
      </c>
      <c r="F25" s="21" t="s">
        <v>218</v>
      </c>
      <c r="G25" s="15"/>
    </row>
    <row r="26" spans="1:7" ht="21.75" customHeight="1">
      <c r="A26" s="13" t="s">
        <v>249</v>
      </c>
      <c r="B26" s="14" t="s">
        <v>250</v>
      </c>
      <c r="C26" s="16" t="s">
        <v>32</v>
      </c>
      <c r="D26" s="15"/>
      <c r="E26" s="17" t="s">
        <v>251</v>
      </c>
      <c r="F26" s="18" t="s">
        <v>218</v>
      </c>
      <c r="G26" s="15"/>
    </row>
    <row r="27" spans="1:7" ht="27.75" customHeight="1">
      <c r="A27" s="9" t="s">
        <v>252</v>
      </c>
      <c r="B27" s="10" t="s">
        <v>253</v>
      </c>
      <c r="C27" s="19" t="s">
        <v>40</v>
      </c>
      <c r="D27" s="15"/>
      <c r="E27" s="20" t="s">
        <v>254</v>
      </c>
      <c r="F27" s="21" t="s">
        <v>218</v>
      </c>
      <c r="G27" s="15"/>
    </row>
    <row r="28" spans="1:7" ht="21.75" customHeight="1">
      <c r="A28" s="13" t="s">
        <v>255</v>
      </c>
      <c r="B28" s="14" t="s">
        <v>256</v>
      </c>
      <c r="C28" s="16" t="s">
        <v>40</v>
      </c>
      <c r="D28" s="15"/>
      <c r="E28" s="17" t="s">
        <v>257</v>
      </c>
      <c r="F28" s="18" t="s">
        <v>218</v>
      </c>
      <c r="G28" s="15"/>
    </row>
    <row r="29" spans="1:7" ht="21.75" customHeight="1">
      <c r="A29" s="78" t="s">
        <v>258</v>
      </c>
      <c r="B29" s="66"/>
      <c r="C29" s="66"/>
      <c r="D29" s="66"/>
      <c r="E29" s="66"/>
      <c r="F29" s="66"/>
      <c r="G29" s="66"/>
    </row>
    <row r="30" spans="1:7" ht="61.5" customHeight="1">
      <c r="A30" s="13" t="s">
        <v>259</v>
      </c>
      <c r="B30" s="14" t="s">
        <v>260</v>
      </c>
      <c r="C30" s="16" t="s">
        <v>38</v>
      </c>
      <c r="D30" s="15"/>
      <c r="E30" s="17" t="s">
        <v>261</v>
      </c>
      <c r="F30" s="18" t="s">
        <v>262</v>
      </c>
      <c r="G30" s="15"/>
    </row>
    <row r="31" spans="1:7" ht="21.75" customHeight="1">
      <c r="A31" s="9" t="s">
        <v>263</v>
      </c>
      <c r="B31" s="10" t="s">
        <v>264</v>
      </c>
      <c r="C31" s="19" t="s">
        <v>38</v>
      </c>
      <c r="D31" s="15"/>
      <c r="E31" s="20"/>
      <c r="F31" s="21" t="s">
        <v>262</v>
      </c>
      <c r="G31" s="15"/>
    </row>
    <row r="32" spans="1:7" ht="21.75" customHeight="1">
      <c r="A32" s="13" t="s">
        <v>265</v>
      </c>
      <c r="B32" s="14" t="s">
        <v>266</v>
      </c>
      <c r="C32" s="16" t="s">
        <v>34</v>
      </c>
      <c r="D32" s="15"/>
      <c r="E32" s="17" t="s">
        <v>267</v>
      </c>
      <c r="F32" s="18" t="s">
        <v>262</v>
      </c>
      <c r="G32" s="15"/>
    </row>
    <row r="33" spans="1:7" ht="180" customHeight="1">
      <c r="A33" s="9" t="s">
        <v>268</v>
      </c>
      <c r="B33" s="10" t="s">
        <v>269</v>
      </c>
      <c r="C33" s="19" t="s">
        <v>270</v>
      </c>
      <c r="D33" s="15"/>
      <c r="E33" s="20" t="s">
        <v>271</v>
      </c>
      <c r="F33" s="21" t="s">
        <v>262</v>
      </c>
      <c r="G33" s="15"/>
    </row>
    <row r="34" spans="1:7" ht="21.75" customHeight="1">
      <c r="A34" s="13" t="s">
        <v>272</v>
      </c>
      <c r="B34" s="14" t="s">
        <v>273</v>
      </c>
      <c r="C34" s="16" t="s">
        <v>42</v>
      </c>
      <c r="D34" s="15"/>
      <c r="E34" s="17" t="s">
        <v>243</v>
      </c>
      <c r="F34" s="18" t="s">
        <v>262</v>
      </c>
      <c r="G34" s="15"/>
    </row>
    <row r="35" spans="1:7" ht="21.75" customHeight="1">
      <c r="A35" s="9" t="s">
        <v>274</v>
      </c>
      <c r="B35" s="10" t="s">
        <v>275</v>
      </c>
      <c r="C35" s="19" t="s">
        <v>42</v>
      </c>
      <c r="D35" s="15"/>
      <c r="E35" s="20" t="s">
        <v>276</v>
      </c>
      <c r="F35" s="21" t="s">
        <v>262</v>
      </c>
      <c r="G35" s="15"/>
    </row>
    <row r="36" spans="1:7" ht="21.75" customHeight="1">
      <c r="A36" s="13" t="s">
        <v>277</v>
      </c>
      <c r="B36" s="14" t="s">
        <v>278</v>
      </c>
      <c r="C36" s="16" t="s">
        <v>42</v>
      </c>
      <c r="D36" s="15"/>
      <c r="E36" s="17" t="s">
        <v>279</v>
      </c>
      <c r="F36" s="18" t="s">
        <v>262</v>
      </c>
      <c r="G36" s="15"/>
    </row>
    <row r="37" spans="1:7" ht="24" customHeight="1">
      <c r="A37" s="9" t="s">
        <v>280</v>
      </c>
      <c r="B37" s="10" t="s">
        <v>281</v>
      </c>
      <c r="C37" s="19" t="s">
        <v>42</v>
      </c>
      <c r="D37" s="15"/>
      <c r="E37" s="20" t="s">
        <v>282</v>
      </c>
      <c r="F37" s="21" t="s">
        <v>262</v>
      </c>
      <c r="G37" s="15"/>
    </row>
    <row r="38" spans="1:7" ht="21.75" customHeight="1">
      <c r="A38" s="13" t="s">
        <v>283</v>
      </c>
      <c r="B38" s="14" t="s">
        <v>284</v>
      </c>
      <c r="C38" s="16" t="s">
        <v>42</v>
      </c>
      <c r="D38" s="15"/>
      <c r="E38" s="17" t="s">
        <v>279</v>
      </c>
      <c r="F38" s="18" t="s">
        <v>262</v>
      </c>
      <c r="G38" s="15"/>
    </row>
    <row r="39" spans="1:7" ht="21.75" customHeight="1">
      <c r="A39" s="78" t="s">
        <v>285</v>
      </c>
      <c r="B39" s="66"/>
      <c r="C39" s="66"/>
      <c r="D39" s="66"/>
      <c r="E39" s="66"/>
      <c r="F39" s="66"/>
      <c r="G39" s="66"/>
    </row>
    <row r="40" spans="1:7" ht="21.75" customHeight="1">
      <c r="A40" s="13" t="s">
        <v>286</v>
      </c>
      <c r="B40" s="14" t="s">
        <v>287</v>
      </c>
      <c r="C40" s="16" t="s">
        <v>40</v>
      </c>
      <c r="D40" s="15"/>
      <c r="E40" s="17"/>
      <c r="F40" s="18" t="s">
        <v>288</v>
      </c>
      <c r="G40" s="15"/>
    </row>
    <row r="41" spans="1:7" ht="21.75" customHeight="1">
      <c r="A41" s="9" t="s">
        <v>289</v>
      </c>
      <c r="B41" s="10" t="s">
        <v>290</v>
      </c>
      <c r="C41" s="19" t="s">
        <v>42</v>
      </c>
      <c r="D41" s="15"/>
      <c r="E41" s="20" t="s">
        <v>279</v>
      </c>
      <c r="F41" s="21" t="s">
        <v>288</v>
      </c>
      <c r="G41" s="15"/>
    </row>
    <row r="42" spans="1:7" ht="21.75" customHeight="1">
      <c r="A42" s="78" t="s">
        <v>291</v>
      </c>
      <c r="B42" s="66"/>
      <c r="C42" s="66"/>
      <c r="D42" s="66"/>
      <c r="E42" s="66"/>
      <c r="F42" s="66"/>
      <c r="G42" s="66"/>
    </row>
    <row r="43" spans="1:7" ht="21.75" customHeight="1">
      <c r="A43" s="13" t="s">
        <v>292</v>
      </c>
      <c r="B43" s="14" t="s">
        <v>293</v>
      </c>
      <c r="C43" s="16" t="s">
        <v>36</v>
      </c>
      <c r="D43" s="15"/>
      <c r="E43" s="17" t="s">
        <v>294</v>
      </c>
      <c r="F43" s="18" t="s">
        <v>295</v>
      </c>
      <c r="G43" s="15"/>
    </row>
    <row r="44" spans="1:7" ht="21.75" customHeight="1">
      <c r="A44" s="9" t="s">
        <v>296</v>
      </c>
      <c r="B44" s="10" t="s">
        <v>297</v>
      </c>
      <c r="C44" s="19" t="s">
        <v>36</v>
      </c>
      <c r="D44" s="15"/>
      <c r="E44" s="20" t="s">
        <v>298</v>
      </c>
      <c r="F44" s="21" t="s">
        <v>295</v>
      </c>
      <c r="G44" s="15"/>
    </row>
    <row r="45" spans="1:7" ht="21.75" customHeight="1">
      <c r="A45" s="13" t="s">
        <v>299</v>
      </c>
      <c r="B45" s="14" t="s">
        <v>300</v>
      </c>
      <c r="C45" s="16" t="s">
        <v>40</v>
      </c>
      <c r="D45" s="15"/>
      <c r="E45" s="17" t="s">
        <v>301</v>
      </c>
      <c r="F45" s="18" t="s">
        <v>295</v>
      </c>
      <c r="G45" s="15"/>
    </row>
    <row r="46" spans="1:7" ht="18" customHeight="1">
      <c r="A46" s="68" t="s">
        <v>302</v>
      </c>
      <c r="B46" s="66"/>
      <c r="C46" s="66"/>
      <c r="D46" s="66"/>
      <c r="E46" s="66"/>
      <c r="F46" s="66"/>
      <c r="G46" s="66"/>
    </row>
    <row r="47" spans="1:7" ht="21.75" customHeight="1">
      <c r="A47" s="9" t="s">
        <v>303</v>
      </c>
      <c r="B47" s="10" t="s">
        <v>133</v>
      </c>
      <c r="C47" s="19" t="s">
        <v>40</v>
      </c>
      <c r="D47" s="15"/>
      <c r="E47" s="20" t="s">
        <v>304</v>
      </c>
      <c r="F47" s="21" t="s">
        <v>295</v>
      </c>
      <c r="G47" s="15"/>
    </row>
    <row r="48" spans="1:7" ht="99.75" customHeight="1">
      <c r="A48" s="13" t="s">
        <v>305</v>
      </c>
      <c r="B48" s="14" t="s">
        <v>306</v>
      </c>
      <c r="C48" s="16" t="s">
        <v>307</v>
      </c>
      <c r="D48" s="15"/>
      <c r="E48" s="17"/>
      <c r="F48" s="18" t="s">
        <v>295</v>
      </c>
      <c r="G48" s="15"/>
    </row>
    <row r="49" spans="1:7" ht="139.5" customHeight="1">
      <c r="A49" s="9" t="s">
        <v>308</v>
      </c>
      <c r="B49" s="10" t="s">
        <v>309</v>
      </c>
      <c r="C49" s="19" t="s">
        <v>231</v>
      </c>
      <c r="D49" s="15"/>
      <c r="E49" s="20" t="s">
        <v>310</v>
      </c>
      <c r="F49" s="21" t="s">
        <v>295</v>
      </c>
      <c r="G49" s="15"/>
    </row>
    <row r="50" spans="1:7" ht="21.75" customHeight="1">
      <c r="A50" s="78" t="s">
        <v>311</v>
      </c>
      <c r="B50" s="66"/>
      <c r="C50" s="66"/>
      <c r="D50" s="66"/>
      <c r="E50" s="66"/>
      <c r="F50" s="66"/>
      <c r="G50" s="66"/>
    </row>
    <row r="51" spans="1:7" ht="120" customHeight="1">
      <c r="A51" s="13" t="s">
        <v>312</v>
      </c>
      <c r="B51" s="14" t="s">
        <v>313</v>
      </c>
      <c r="C51" s="16" t="s">
        <v>314</v>
      </c>
      <c r="D51" s="15"/>
      <c r="E51" s="17" t="s">
        <v>315</v>
      </c>
      <c r="F51" s="18" t="s">
        <v>316</v>
      </c>
      <c r="G51" s="15"/>
    </row>
    <row r="52" spans="1:7" ht="21.75" customHeight="1">
      <c r="A52" s="78" t="s">
        <v>317</v>
      </c>
      <c r="B52" s="66"/>
      <c r="C52" s="66"/>
      <c r="D52" s="66"/>
      <c r="E52" s="66"/>
      <c r="F52" s="66"/>
      <c r="G52" s="66"/>
    </row>
    <row r="53" spans="1:7" ht="129.75" customHeight="1">
      <c r="A53" s="13" t="s">
        <v>318</v>
      </c>
      <c r="B53" s="14" t="s">
        <v>319</v>
      </c>
      <c r="C53" s="16" t="s">
        <v>231</v>
      </c>
      <c r="D53" s="15"/>
      <c r="E53" s="17" t="s">
        <v>320</v>
      </c>
      <c r="F53" s="18" t="s">
        <v>321</v>
      </c>
      <c r="G53" s="15"/>
    </row>
    <row r="54" spans="1:7" ht="159.75" customHeight="1">
      <c r="A54" s="9" t="s">
        <v>322</v>
      </c>
      <c r="B54" s="10" t="s">
        <v>323</v>
      </c>
      <c r="C54" s="19" t="s">
        <v>201</v>
      </c>
      <c r="D54" s="15"/>
      <c r="E54" s="20"/>
      <c r="F54" s="21" t="s">
        <v>321</v>
      </c>
      <c r="G54" s="15"/>
    </row>
    <row r="55" spans="1:7" ht="15.75" customHeight="1"/>
    <row r="56" spans="1:7" ht="21.75" customHeight="1">
      <c r="A56" s="78" t="s">
        <v>324</v>
      </c>
      <c r="B56" s="66"/>
      <c r="C56" s="66"/>
      <c r="D56" s="66"/>
      <c r="E56" s="66"/>
      <c r="F56" s="66"/>
      <c r="G56" s="66"/>
    </row>
    <row r="57" spans="1:7" ht="30" customHeight="1">
      <c r="A57" s="6" t="s">
        <v>325</v>
      </c>
      <c r="B57" s="6" t="s">
        <v>326</v>
      </c>
      <c r="C57" s="6" t="s">
        <v>327</v>
      </c>
      <c r="D57" s="6" t="s">
        <v>328</v>
      </c>
    </row>
    <row r="58" spans="1:7" ht="25.5" customHeight="1">
      <c r="A58" s="15"/>
      <c r="B58" s="15"/>
      <c r="C58" s="15"/>
      <c r="D58" s="15"/>
    </row>
    <row r="59" spans="1:7" ht="25.5" customHeight="1">
      <c r="A59" s="22"/>
      <c r="B59" s="22"/>
      <c r="C59" s="22"/>
      <c r="D59" s="22"/>
    </row>
    <row r="60" spans="1:7" ht="25.5" customHeight="1">
      <c r="A60" s="15"/>
      <c r="B60" s="15"/>
      <c r="C60" s="15"/>
      <c r="D60" s="15"/>
    </row>
    <row r="61" spans="1:7" ht="25.5" customHeight="1">
      <c r="A61" s="22"/>
      <c r="B61" s="22"/>
      <c r="C61" s="22"/>
      <c r="D61" s="22"/>
    </row>
    <row r="62" spans="1:7" ht="25.5" customHeight="1">
      <c r="A62" s="15"/>
      <c r="B62" s="15"/>
      <c r="C62" s="15"/>
      <c r="D62" s="15"/>
    </row>
    <row r="63" spans="1:7" ht="25.5" customHeight="1">
      <c r="A63" s="22"/>
      <c r="B63" s="22"/>
      <c r="C63" s="22"/>
      <c r="D63" s="22"/>
    </row>
    <row r="64" spans="1:7"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A1:G1"/>
    <mergeCell ref="A52:G52"/>
    <mergeCell ref="A42:G42"/>
    <mergeCell ref="A29:G29"/>
    <mergeCell ref="A46:G46"/>
    <mergeCell ref="A13:G13"/>
    <mergeCell ref="A56:G56"/>
    <mergeCell ref="A3:G3"/>
    <mergeCell ref="A39:G39"/>
    <mergeCell ref="A50:G50"/>
    <mergeCell ref="A2:G2"/>
    <mergeCell ref="A5:G5"/>
  </mergeCells>
  <dataValidations count="7">
    <dataValidation type="list" allowBlank="1" showErrorMessage="1" sqref="D7" xr:uid="{00000000-0002-0000-0200-000000000000}">
      <formula1>"Demand-side,Supply-side,CCUS,Hybrid"</formula1>
      <formula2>0</formula2>
    </dataValidation>
    <dataValidation type="list" allowBlank="1" showErrorMessage="1" sqref="D35" xr:uid="{00000000-0002-0000-0200-000001000000}">
      <formula1>"Yes,No,N/A"</formula1>
      <formula2>0</formula2>
    </dataValidation>
    <dataValidation type="list" allowBlank="1" showErrorMessage="1" sqref="D15" xr:uid="{00000000-0002-0000-0200-000002000000}">
      <formula1>"Corporation,LLC,Partnership,Non-profit,Tribal entity,Government agency,Joint venture,Other"</formula1>
      <formula2>0</formula2>
    </dataValidation>
    <dataValidation type="list" allowBlank="1" showErrorMessage="1" sqref="D22 D27:D28 D40 D45 D47" xr:uid="{00000000-0002-0000-0200-000003000000}">
      <formula1>"Yes,No"</formula1>
      <formula2>0</formula2>
    </dataValidation>
    <dataValidation type="list" allowBlank="1" showErrorMessage="1" sqref="D23:D25 D34" xr:uid="{00000000-0002-0000-0200-000004000000}">
      <formula1>"Submitted,Not Submitted"</formula1>
      <formula2>0</formula2>
    </dataValidation>
    <dataValidation type="list" allowBlank="1" showErrorMessage="1" sqref="D37" xr:uid="{00000000-0002-0000-0200-000005000000}">
      <formula1>"Owned,Leased,Option,Under negotiation,N/A"</formula1>
      <formula2>0</formula2>
    </dataValidation>
    <dataValidation type="list" allowBlank="1" showErrorMessage="1" sqref="D36 D38 D41" xr:uid="{00000000-0002-0000-0200-000006000000}">
      <formula1>"Submitted,Not Submitted,N/A"</formula1>
      <formula2>0</formula2>
    </dataValidation>
  </dataValidations>
  <pageMargins left="0.5" right="0.5" top="0.5" bottom="0.5" header="0.511811023622047" footer="0.511811023622047"/>
  <pageSetup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000"/>
  <sheetViews>
    <sheetView showGridLines="0" zoomScaleNormal="100" workbookViewId="0">
      <pane ySplit="5" topLeftCell="A28" activePane="bottomLeft" state="frozen"/>
      <selection pane="bottomLeft" activeCell="E30" sqref="E30"/>
    </sheetView>
  </sheetViews>
  <sheetFormatPr defaultColWidth="14.453125" defaultRowHeight="15" customHeight="1"/>
  <cols>
    <col min="1" max="1" width="8" customWidth="1"/>
    <col min="2" max="2" width="50" customWidth="1"/>
    <col min="3" max="3" width="18" customWidth="1"/>
    <col min="4" max="4" width="38" customWidth="1"/>
    <col min="5" max="5" width="32" customWidth="1"/>
    <col min="6" max="6" width="8" customWidth="1"/>
    <col min="7" max="26" width="63.6328125" customWidth="1"/>
  </cols>
  <sheetData>
    <row r="1" spans="1:7" ht="25.5" customHeight="1">
      <c r="A1" s="67" t="s">
        <v>0</v>
      </c>
      <c r="B1" s="66"/>
      <c r="C1" s="66"/>
      <c r="D1" s="66"/>
      <c r="E1" s="66"/>
      <c r="F1" s="66"/>
      <c r="G1" s="66"/>
    </row>
    <row r="2" spans="1:7" ht="21.75" customHeight="1">
      <c r="A2" s="70" t="s">
        <v>329</v>
      </c>
      <c r="B2" s="66"/>
      <c r="C2" s="66"/>
      <c r="D2" s="66"/>
      <c r="E2" s="66"/>
      <c r="F2" s="66"/>
      <c r="G2" s="66"/>
    </row>
    <row r="3" spans="1:7" ht="31.5" customHeight="1">
      <c r="A3" s="69" t="s">
        <v>330</v>
      </c>
      <c r="B3" s="66"/>
      <c r="C3" s="66"/>
      <c r="D3" s="66"/>
      <c r="E3" s="66"/>
      <c r="F3" s="66"/>
      <c r="G3" s="66"/>
    </row>
    <row r="4" spans="1:7" ht="24" customHeight="1">
      <c r="A4" s="23" t="s">
        <v>66</v>
      </c>
      <c r="B4" s="23" t="s">
        <v>185</v>
      </c>
      <c r="C4" s="23" t="s">
        <v>186</v>
      </c>
      <c r="D4" s="23" t="s">
        <v>187</v>
      </c>
      <c r="E4" s="23" t="s">
        <v>188</v>
      </c>
      <c r="F4" s="23" t="s">
        <v>189</v>
      </c>
      <c r="G4" s="23" t="s">
        <v>190</v>
      </c>
    </row>
    <row r="5" spans="1:7" ht="21.75" customHeight="1">
      <c r="A5" s="65" t="s">
        <v>331</v>
      </c>
      <c r="B5" s="66"/>
      <c r="C5" s="66"/>
      <c r="D5" s="66"/>
      <c r="E5" s="66"/>
      <c r="F5" s="66"/>
      <c r="G5" s="66"/>
    </row>
    <row r="6" spans="1:7" ht="21.75" customHeight="1">
      <c r="A6" s="13" t="s">
        <v>332</v>
      </c>
      <c r="B6" s="14" t="s">
        <v>333</v>
      </c>
      <c r="C6" s="16" t="s">
        <v>334</v>
      </c>
      <c r="D6" s="15"/>
      <c r="E6" s="17" t="s">
        <v>335</v>
      </c>
      <c r="F6" s="18" t="s">
        <v>336</v>
      </c>
      <c r="G6" s="15"/>
    </row>
    <row r="7" spans="1:7" ht="57" customHeight="1">
      <c r="A7" s="9" t="s">
        <v>337</v>
      </c>
      <c r="B7" s="10" t="s">
        <v>338</v>
      </c>
      <c r="C7" s="19" t="s">
        <v>32</v>
      </c>
      <c r="D7" s="15"/>
      <c r="E7" s="20" t="s">
        <v>339</v>
      </c>
      <c r="F7" s="21" t="s">
        <v>336</v>
      </c>
      <c r="G7" s="15"/>
    </row>
    <row r="8" spans="1:7" ht="49.5" customHeight="1">
      <c r="A8" s="13" t="s">
        <v>340</v>
      </c>
      <c r="B8" s="14" t="s">
        <v>341</v>
      </c>
      <c r="C8" s="16" t="s">
        <v>32</v>
      </c>
      <c r="D8" s="15"/>
      <c r="E8" s="17" t="s">
        <v>342</v>
      </c>
      <c r="F8" s="18" t="s">
        <v>336</v>
      </c>
      <c r="G8" s="15"/>
    </row>
    <row r="9" spans="1:7" ht="28.5" customHeight="1">
      <c r="A9" s="9" t="s">
        <v>343</v>
      </c>
      <c r="B9" s="10" t="s">
        <v>344</v>
      </c>
      <c r="C9" s="19" t="s">
        <v>345</v>
      </c>
      <c r="D9" s="15"/>
      <c r="E9" s="20" t="s">
        <v>335</v>
      </c>
      <c r="F9" s="21" t="s">
        <v>336</v>
      </c>
      <c r="G9" s="15"/>
    </row>
    <row r="10" spans="1:7" ht="21.75" customHeight="1">
      <c r="A10" s="13" t="s">
        <v>346</v>
      </c>
      <c r="B10" s="14" t="s">
        <v>347</v>
      </c>
      <c r="C10" s="16" t="s">
        <v>348</v>
      </c>
      <c r="D10" s="15"/>
      <c r="E10" s="17"/>
      <c r="F10" s="18" t="s">
        <v>336</v>
      </c>
      <c r="G10" s="15"/>
    </row>
    <row r="11" spans="1:7" ht="21.75" customHeight="1">
      <c r="A11" s="65" t="s">
        <v>349</v>
      </c>
      <c r="B11" s="66"/>
      <c r="C11" s="66"/>
      <c r="D11" s="66"/>
      <c r="E11" s="66"/>
      <c r="F11" s="66"/>
      <c r="G11" s="66"/>
    </row>
    <row r="12" spans="1:7" ht="36" customHeight="1">
      <c r="A12" s="13" t="s">
        <v>350</v>
      </c>
      <c r="B12" s="14" t="s">
        <v>351</v>
      </c>
      <c r="C12" s="16" t="s">
        <v>352</v>
      </c>
      <c r="D12" s="15"/>
      <c r="E12" s="17" t="s">
        <v>353</v>
      </c>
      <c r="F12" s="18" t="s">
        <v>354</v>
      </c>
      <c r="G12" s="15"/>
    </row>
    <row r="13" spans="1:7" ht="49.5" customHeight="1">
      <c r="A13" s="9" t="s">
        <v>355</v>
      </c>
      <c r="B13" s="10" t="s">
        <v>356</v>
      </c>
      <c r="C13" s="19" t="s">
        <v>32</v>
      </c>
      <c r="D13" s="15"/>
      <c r="E13" s="20" t="s">
        <v>357</v>
      </c>
      <c r="F13" s="21" t="s">
        <v>354</v>
      </c>
      <c r="G13" s="15"/>
    </row>
    <row r="14" spans="1:7" ht="21.75" customHeight="1">
      <c r="A14" s="13" t="s">
        <v>358</v>
      </c>
      <c r="B14" s="14" t="s">
        <v>359</v>
      </c>
      <c r="C14" s="16" t="s">
        <v>360</v>
      </c>
      <c r="D14" s="15"/>
      <c r="E14" s="17" t="s">
        <v>335</v>
      </c>
      <c r="F14" s="18" t="s">
        <v>354</v>
      </c>
      <c r="G14" s="15"/>
    </row>
    <row r="15" spans="1:7" ht="21.75" customHeight="1">
      <c r="A15" s="9" t="s">
        <v>361</v>
      </c>
      <c r="B15" s="10" t="s">
        <v>362</v>
      </c>
      <c r="C15" s="19" t="s">
        <v>40</v>
      </c>
      <c r="D15" s="15"/>
      <c r="E15" s="20"/>
      <c r="F15" s="21" t="s">
        <v>354</v>
      </c>
      <c r="G15" s="15"/>
    </row>
    <row r="16" spans="1:7" ht="21.75" customHeight="1">
      <c r="A16" s="13" t="s">
        <v>363</v>
      </c>
      <c r="B16" s="14" t="s">
        <v>364</v>
      </c>
      <c r="C16" s="16" t="s">
        <v>34</v>
      </c>
      <c r="D16" s="15"/>
      <c r="E16" s="17"/>
      <c r="F16" s="18" t="s">
        <v>354</v>
      </c>
      <c r="G16" s="15"/>
    </row>
    <row r="17" spans="1:7" ht="90" customHeight="1">
      <c r="A17" s="9" t="s">
        <v>365</v>
      </c>
      <c r="B17" s="10" t="s">
        <v>366</v>
      </c>
      <c r="C17" s="19" t="s">
        <v>367</v>
      </c>
      <c r="D17" s="15"/>
      <c r="E17" s="20"/>
      <c r="F17" s="21" t="s">
        <v>354</v>
      </c>
      <c r="G17" s="15"/>
    </row>
    <row r="18" spans="1:7" ht="21.75" customHeight="1">
      <c r="A18" s="65" t="s">
        <v>368</v>
      </c>
      <c r="B18" s="66"/>
      <c r="C18" s="66"/>
      <c r="D18" s="66"/>
      <c r="E18" s="66"/>
      <c r="F18" s="66"/>
      <c r="G18" s="66"/>
    </row>
    <row r="19" spans="1:7" ht="18" customHeight="1">
      <c r="A19" s="68" t="s">
        <v>369</v>
      </c>
      <c r="B19" s="66"/>
      <c r="C19" s="66"/>
      <c r="D19" s="66"/>
      <c r="E19" s="66"/>
      <c r="F19" s="66"/>
      <c r="G19" s="66"/>
    </row>
    <row r="20" spans="1:7" ht="139.5" customHeight="1">
      <c r="A20" s="13" t="s">
        <v>370</v>
      </c>
      <c r="B20" s="14" t="s">
        <v>371</v>
      </c>
      <c r="C20" s="16" t="s">
        <v>231</v>
      </c>
      <c r="D20" s="15"/>
      <c r="E20" s="17" t="s">
        <v>372</v>
      </c>
      <c r="F20" s="18" t="s">
        <v>373</v>
      </c>
      <c r="G20" s="15"/>
    </row>
    <row r="21" spans="1:7" ht="21.75" customHeight="1">
      <c r="A21" s="9" t="s">
        <v>374</v>
      </c>
      <c r="B21" s="10" t="s">
        <v>375</v>
      </c>
      <c r="C21" s="19" t="s">
        <v>42</v>
      </c>
      <c r="D21" s="15"/>
      <c r="E21" s="20" t="s">
        <v>376</v>
      </c>
      <c r="F21" s="21" t="s">
        <v>373</v>
      </c>
      <c r="G21" s="15"/>
    </row>
    <row r="22" spans="1:7" ht="39.75" customHeight="1">
      <c r="A22" s="13" t="s">
        <v>377</v>
      </c>
      <c r="B22" s="14" t="s">
        <v>378</v>
      </c>
      <c r="C22" s="16" t="s">
        <v>379</v>
      </c>
      <c r="D22" s="15"/>
      <c r="E22" s="17" t="s">
        <v>380</v>
      </c>
      <c r="F22" s="18" t="s">
        <v>373</v>
      </c>
      <c r="G22" s="15"/>
    </row>
    <row r="23" spans="1:7" ht="26.25" customHeight="1">
      <c r="A23" s="9" t="s">
        <v>381</v>
      </c>
      <c r="B23" s="10" t="s">
        <v>382</v>
      </c>
      <c r="C23" s="19" t="s">
        <v>40</v>
      </c>
      <c r="D23" s="15"/>
      <c r="E23" s="20"/>
      <c r="F23" s="21" t="s">
        <v>373</v>
      </c>
      <c r="G23" s="15"/>
    </row>
    <row r="24" spans="1:7" ht="120" customHeight="1">
      <c r="A24" s="13" t="s">
        <v>383</v>
      </c>
      <c r="B24" s="14" t="s">
        <v>384</v>
      </c>
      <c r="C24" s="16" t="s">
        <v>314</v>
      </c>
      <c r="D24" s="15"/>
      <c r="E24" s="17" t="s">
        <v>385</v>
      </c>
      <c r="F24" s="18" t="s">
        <v>373</v>
      </c>
      <c r="G24" s="15"/>
    </row>
    <row r="25" spans="1:7" ht="120" customHeight="1">
      <c r="A25" s="9" t="s">
        <v>386</v>
      </c>
      <c r="B25" s="10" t="s">
        <v>387</v>
      </c>
      <c r="C25" s="19" t="s">
        <v>314</v>
      </c>
      <c r="D25" s="15"/>
      <c r="E25" s="20" t="s">
        <v>388</v>
      </c>
      <c r="F25" s="21" t="s">
        <v>373</v>
      </c>
      <c r="G25" s="15"/>
    </row>
    <row r="26" spans="1:7" ht="21.75" customHeight="1">
      <c r="A26" s="65" t="s">
        <v>389</v>
      </c>
      <c r="B26" s="66"/>
      <c r="C26" s="66"/>
      <c r="D26" s="66"/>
      <c r="E26" s="66"/>
      <c r="F26" s="66"/>
      <c r="G26" s="66"/>
    </row>
    <row r="27" spans="1:7" ht="18" customHeight="1">
      <c r="A27" s="68" t="s">
        <v>390</v>
      </c>
      <c r="B27" s="66"/>
      <c r="C27" s="66"/>
      <c r="D27" s="66"/>
      <c r="E27" s="66"/>
      <c r="F27" s="66"/>
      <c r="G27" s="66"/>
    </row>
    <row r="28" spans="1:7" ht="120">
      <c r="A28" s="13" t="s">
        <v>391</v>
      </c>
      <c r="B28" s="14" t="s">
        <v>392</v>
      </c>
      <c r="C28" s="16" t="s">
        <v>42</v>
      </c>
      <c r="D28" s="15"/>
      <c r="E28" s="17" t="s">
        <v>393</v>
      </c>
      <c r="F28" s="18" t="s">
        <v>394</v>
      </c>
      <c r="G28" s="15"/>
    </row>
    <row r="29" spans="1:7" ht="84">
      <c r="A29" s="9" t="s">
        <v>395</v>
      </c>
      <c r="B29" s="10" t="s">
        <v>396</v>
      </c>
      <c r="C29" s="19" t="s">
        <v>32</v>
      </c>
      <c r="D29" s="15"/>
      <c r="E29" s="20" t="s">
        <v>1398</v>
      </c>
      <c r="F29" s="21" t="s">
        <v>394</v>
      </c>
      <c r="G29" s="15"/>
    </row>
    <row r="30" spans="1:7" ht="120" customHeight="1">
      <c r="A30" s="13" t="s">
        <v>397</v>
      </c>
      <c r="B30" s="14" t="s">
        <v>398</v>
      </c>
      <c r="C30" s="16" t="s">
        <v>314</v>
      </c>
      <c r="D30" s="15"/>
      <c r="E30" s="17" t="s">
        <v>1397</v>
      </c>
      <c r="F30" s="18" t="s">
        <v>394</v>
      </c>
      <c r="G30" s="15"/>
    </row>
    <row r="31" spans="1:7" ht="72">
      <c r="A31" s="9" t="s">
        <v>399</v>
      </c>
      <c r="B31" s="10" t="s">
        <v>400</v>
      </c>
      <c r="C31" s="19" t="s">
        <v>314</v>
      </c>
      <c r="D31" s="15"/>
      <c r="E31" s="20" t="s">
        <v>401</v>
      </c>
      <c r="F31" s="21" t="s">
        <v>394</v>
      </c>
      <c r="G31" s="15"/>
    </row>
    <row r="32" spans="1:7" ht="24">
      <c r="A32" s="13" t="s">
        <v>402</v>
      </c>
      <c r="B32" s="14" t="s">
        <v>403</v>
      </c>
      <c r="C32" s="16" t="s">
        <v>42</v>
      </c>
      <c r="D32" s="15"/>
      <c r="E32" s="17" t="s">
        <v>404</v>
      </c>
      <c r="F32" s="18" t="s">
        <v>394</v>
      </c>
      <c r="G32" s="15"/>
    </row>
    <row r="33" spans="1:7" ht="24">
      <c r="A33" s="9" t="s">
        <v>405</v>
      </c>
      <c r="B33" s="10" t="s">
        <v>406</v>
      </c>
      <c r="C33" s="19" t="s">
        <v>42</v>
      </c>
      <c r="D33" s="15"/>
      <c r="E33" s="20" t="s">
        <v>407</v>
      </c>
      <c r="F33" s="21" t="s">
        <v>394</v>
      </c>
      <c r="G33" s="15"/>
    </row>
    <row r="34" spans="1:7" ht="169.5" customHeight="1">
      <c r="A34" s="13" t="s">
        <v>408</v>
      </c>
      <c r="B34" s="14" t="s">
        <v>409</v>
      </c>
      <c r="C34" s="16" t="s">
        <v>410</v>
      </c>
      <c r="D34" s="15"/>
      <c r="E34" s="17" t="s">
        <v>411</v>
      </c>
      <c r="F34" s="18" t="s">
        <v>394</v>
      </c>
      <c r="G34" s="15"/>
    </row>
    <row r="35" spans="1:7" ht="24">
      <c r="A35" s="9" t="s">
        <v>412</v>
      </c>
      <c r="B35" s="10" t="s">
        <v>413</v>
      </c>
      <c r="C35" s="19" t="s">
        <v>40</v>
      </c>
      <c r="D35" s="15"/>
      <c r="E35" s="20" t="s">
        <v>414</v>
      </c>
      <c r="F35" s="21" t="s">
        <v>394</v>
      </c>
      <c r="G35" s="15"/>
    </row>
    <row r="36" spans="1:7" ht="21.75" customHeight="1">
      <c r="A36" s="65" t="s">
        <v>415</v>
      </c>
      <c r="B36" s="66"/>
      <c r="C36" s="66"/>
      <c r="D36" s="66"/>
      <c r="E36" s="66"/>
      <c r="F36" s="66"/>
      <c r="G36" s="66"/>
    </row>
    <row r="37" spans="1:7" ht="18" customHeight="1">
      <c r="A37" s="68" t="s">
        <v>416</v>
      </c>
      <c r="B37" s="66"/>
      <c r="C37" s="66"/>
      <c r="D37" s="66"/>
      <c r="E37" s="66"/>
      <c r="F37" s="66"/>
      <c r="G37" s="66"/>
    </row>
    <row r="38" spans="1:7" ht="169.5" customHeight="1">
      <c r="A38" s="13" t="s">
        <v>417</v>
      </c>
      <c r="B38" s="14" t="s">
        <v>418</v>
      </c>
      <c r="C38" s="16" t="s">
        <v>410</v>
      </c>
      <c r="D38" s="15"/>
      <c r="E38" s="17" t="s">
        <v>419</v>
      </c>
      <c r="F38" s="18" t="s">
        <v>420</v>
      </c>
      <c r="G38" s="15"/>
    </row>
    <row r="39" spans="1:7" ht="21.75" customHeight="1">
      <c r="A39" s="9" t="s">
        <v>421</v>
      </c>
      <c r="B39" s="10" t="s">
        <v>422</v>
      </c>
      <c r="C39" s="19" t="s">
        <v>40</v>
      </c>
      <c r="D39" s="15"/>
      <c r="E39" s="20" t="s">
        <v>414</v>
      </c>
      <c r="F39" s="21" t="s">
        <v>420</v>
      </c>
      <c r="G39" s="15"/>
    </row>
    <row r="40" spans="1:7" ht="21.75" customHeight="1">
      <c r="A40" s="65" t="s">
        <v>423</v>
      </c>
      <c r="B40" s="66"/>
      <c r="C40" s="66"/>
      <c r="D40" s="66"/>
      <c r="E40" s="66"/>
      <c r="F40" s="66"/>
      <c r="G40" s="66"/>
    </row>
    <row r="41" spans="1:7" ht="18" customHeight="1">
      <c r="A41" s="68" t="s">
        <v>424</v>
      </c>
      <c r="B41" s="66"/>
      <c r="C41" s="66"/>
      <c r="D41" s="66"/>
      <c r="E41" s="66"/>
      <c r="F41" s="66"/>
      <c r="G41" s="66"/>
    </row>
    <row r="42" spans="1:7" ht="219.75" customHeight="1">
      <c r="A42" s="13" t="s">
        <v>425</v>
      </c>
      <c r="B42" s="14" t="s">
        <v>426</v>
      </c>
      <c r="C42" s="16" t="s">
        <v>201</v>
      </c>
      <c r="D42" s="15"/>
      <c r="E42" s="17" t="s">
        <v>427</v>
      </c>
      <c r="F42" s="18" t="s">
        <v>428</v>
      </c>
      <c r="G42" s="15"/>
    </row>
    <row r="43" spans="1:7" ht="56.25" customHeight="1">
      <c r="A43" s="9" t="s">
        <v>429</v>
      </c>
      <c r="B43" s="10" t="s">
        <v>430</v>
      </c>
      <c r="C43" s="19" t="s">
        <v>42</v>
      </c>
      <c r="D43" s="15"/>
      <c r="E43" s="20" t="s">
        <v>431</v>
      </c>
      <c r="F43" s="21" t="s">
        <v>428</v>
      </c>
      <c r="G43" s="15"/>
    </row>
    <row r="44" spans="1:7" ht="21.75" customHeight="1">
      <c r="A44" s="13" t="s">
        <v>432</v>
      </c>
      <c r="B44" s="14" t="s">
        <v>433</v>
      </c>
      <c r="C44" s="16" t="s">
        <v>40</v>
      </c>
      <c r="D44" s="15"/>
      <c r="E44" s="17" t="s">
        <v>414</v>
      </c>
      <c r="F44" s="18" t="s">
        <v>428</v>
      </c>
      <c r="G44" s="15"/>
    </row>
    <row r="45" spans="1:7" ht="21.75" customHeight="1">
      <c r="A45" s="65" t="s">
        <v>434</v>
      </c>
      <c r="B45" s="66"/>
      <c r="C45" s="66"/>
      <c r="D45" s="66"/>
      <c r="E45" s="66"/>
      <c r="F45" s="66"/>
      <c r="G45" s="66"/>
    </row>
    <row r="46" spans="1:7" ht="199.5" customHeight="1">
      <c r="A46" s="13" t="s">
        <v>435</v>
      </c>
      <c r="B46" s="14" t="s">
        <v>436</v>
      </c>
      <c r="C46" s="16" t="s">
        <v>410</v>
      </c>
      <c r="D46" s="15"/>
      <c r="E46" s="17" t="s">
        <v>437</v>
      </c>
      <c r="F46" s="18" t="s">
        <v>438</v>
      </c>
      <c r="G46" s="15"/>
    </row>
    <row r="47" spans="1:7" ht="15.75" customHeight="1"/>
    <row r="48" spans="1: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36:G36"/>
    <mergeCell ref="A1:G1"/>
    <mergeCell ref="A45:G45"/>
    <mergeCell ref="A41:G41"/>
    <mergeCell ref="A19:G19"/>
    <mergeCell ref="A37:G37"/>
    <mergeCell ref="A40:G40"/>
    <mergeCell ref="A18:G18"/>
    <mergeCell ref="A27:G27"/>
    <mergeCell ref="A3:G3"/>
    <mergeCell ref="A26:G26"/>
    <mergeCell ref="A2:G2"/>
    <mergeCell ref="A11:G11"/>
    <mergeCell ref="A5:G5"/>
  </mergeCells>
  <dataValidations count="5">
    <dataValidation type="list" allowBlank="1" showErrorMessage="1" sqref="D21" xr:uid="{00000000-0002-0000-0300-000000000000}">
      <formula1>"Current practice,Regulatory minimum,Industry average,Other"</formula1>
      <formula2>0</formula2>
    </dataValidation>
    <dataValidation type="list" allowBlank="1" showErrorMessage="1" sqref="D33" xr:uid="{00000000-0002-0000-0300-000001000000}">
      <formula1>"Pre/post energy audit,Historical billing,Building simulation,Other"</formula1>
      <formula2>0</formula2>
    </dataValidation>
    <dataValidation type="list" allowBlank="1" showErrorMessage="1" sqref="D15 D23 D35 D39 D44" xr:uid="{00000000-0002-0000-0300-000002000000}">
      <formula1>"Yes,No"</formula1>
      <formula2>0</formula2>
    </dataValidation>
    <dataValidation type="list" allowBlank="1" showErrorMessage="1" sqref="D32" xr:uid="{00000000-0002-0000-0300-000003000000}">
      <formula1>"Metered,Modeled (deemed),Hybrid,Other"</formula1>
      <formula2>0</formula2>
    </dataValidation>
    <dataValidation type="list" allowBlank="1" showErrorMessage="1" sqref="D28" xr:uid="{00000000-0002-0000-0300-000004000000}">
      <formula1>"Marginal,Average,Other"</formula1>
      <formula2>0</formula2>
    </dataValidation>
  </dataValidations>
  <pageMargins left="0.5" right="0.5" top="0.5" bottom="0.5" header="0.511811023622047" footer="0.511811023622047"/>
  <pageSetup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997"/>
  <sheetViews>
    <sheetView showGridLines="0" zoomScale="60" zoomScaleNormal="60" workbookViewId="0">
      <pane ySplit="4" topLeftCell="A24" activePane="bottomLeft" state="frozen"/>
      <selection pane="bottomLeft" activeCell="B26" sqref="B26"/>
    </sheetView>
  </sheetViews>
  <sheetFormatPr defaultColWidth="14.453125" defaultRowHeight="15" customHeight="1"/>
  <cols>
    <col min="1" max="1" width="8" customWidth="1"/>
    <col min="2" max="2" width="50" customWidth="1"/>
    <col min="3" max="3" width="18" customWidth="1"/>
    <col min="4" max="4" width="38" customWidth="1"/>
    <col min="5" max="5" width="32" customWidth="1"/>
    <col min="6" max="6" width="8" customWidth="1"/>
    <col min="7" max="26" width="63.6328125" customWidth="1"/>
  </cols>
  <sheetData>
    <row r="1" spans="1:7" ht="25.5" customHeight="1">
      <c r="A1" s="80" t="s">
        <v>0</v>
      </c>
      <c r="B1" s="66"/>
      <c r="C1" s="66"/>
      <c r="D1" s="66"/>
      <c r="E1" s="66"/>
      <c r="F1" s="66"/>
      <c r="G1" s="66"/>
    </row>
    <row r="2" spans="1:7" ht="21.75" customHeight="1">
      <c r="A2" s="81" t="s">
        <v>439</v>
      </c>
      <c r="B2" s="66"/>
      <c r="C2" s="66"/>
      <c r="D2" s="66"/>
      <c r="E2" s="66"/>
      <c r="F2" s="66"/>
      <c r="G2" s="66"/>
    </row>
    <row r="3" spans="1:7" ht="31.5" customHeight="1">
      <c r="A3" s="69" t="s">
        <v>440</v>
      </c>
      <c r="B3" s="66"/>
      <c r="C3" s="66"/>
      <c r="D3" s="66"/>
      <c r="E3" s="66"/>
      <c r="F3" s="66"/>
      <c r="G3" s="66"/>
    </row>
    <row r="4" spans="1:7" ht="24" customHeight="1">
      <c r="A4" s="24" t="s">
        <v>66</v>
      </c>
      <c r="B4" s="24" t="s">
        <v>185</v>
      </c>
      <c r="C4" s="24" t="s">
        <v>186</v>
      </c>
      <c r="D4" s="24" t="s">
        <v>187</v>
      </c>
      <c r="E4" s="24" t="s">
        <v>188</v>
      </c>
      <c r="F4" s="24" t="s">
        <v>189</v>
      </c>
      <c r="G4" s="24" t="s">
        <v>190</v>
      </c>
    </row>
    <row r="5" spans="1:7" ht="21.75" customHeight="1">
      <c r="A5" s="79" t="s">
        <v>441</v>
      </c>
      <c r="B5" s="66"/>
      <c r="C5" s="66"/>
      <c r="D5" s="66"/>
      <c r="E5" s="66"/>
      <c r="F5" s="66"/>
      <c r="G5" s="66"/>
    </row>
    <row r="6" spans="1:7" ht="21.75" customHeight="1">
      <c r="A6" s="68" t="s">
        <v>442</v>
      </c>
      <c r="B6" s="66"/>
      <c r="C6" s="66"/>
      <c r="D6" s="66"/>
      <c r="E6" s="66"/>
      <c r="F6" s="66"/>
      <c r="G6" s="66"/>
    </row>
    <row r="7" spans="1:7" ht="36.75" customHeight="1">
      <c r="A7" s="13" t="s">
        <v>443</v>
      </c>
      <c r="B7" s="14" t="s">
        <v>444</v>
      </c>
      <c r="C7" s="16" t="s">
        <v>42</v>
      </c>
      <c r="D7" s="15"/>
      <c r="E7" s="17" t="s">
        <v>445</v>
      </c>
      <c r="F7" s="18" t="s">
        <v>446</v>
      </c>
      <c r="G7" s="15"/>
    </row>
    <row r="8" spans="1:7" ht="21.75" customHeight="1">
      <c r="A8" s="9" t="s">
        <v>447</v>
      </c>
      <c r="B8" s="10" t="s">
        <v>448</v>
      </c>
      <c r="C8" s="19" t="s">
        <v>34</v>
      </c>
      <c r="D8" s="15"/>
      <c r="E8" s="20" t="s">
        <v>449</v>
      </c>
      <c r="F8" s="21" t="s">
        <v>446</v>
      </c>
      <c r="G8" s="15"/>
    </row>
    <row r="9" spans="1:7" ht="30" customHeight="1">
      <c r="A9" s="13" t="s">
        <v>450</v>
      </c>
      <c r="B9" s="14" t="s">
        <v>451</v>
      </c>
      <c r="C9" s="16" t="s">
        <v>44</v>
      </c>
      <c r="D9" s="15"/>
      <c r="E9" s="17" t="s">
        <v>452</v>
      </c>
      <c r="F9" s="18" t="s">
        <v>446</v>
      </c>
      <c r="G9" s="15"/>
    </row>
    <row r="10" spans="1:7" ht="34.5" customHeight="1">
      <c r="A10" s="9" t="s">
        <v>453</v>
      </c>
      <c r="B10" s="10" t="s">
        <v>454</v>
      </c>
      <c r="C10" s="19" t="s">
        <v>42</v>
      </c>
      <c r="D10" s="15"/>
      <c r="E10" s="20" t="s">
        <v>455</v>
      </c>
      <c r="F10" s="21" t="s">
        <v>446</v>
      </c>
      <c r="G10" s="15"/>
    </row>
    <row r="11" spans="1:7" ht="169.5" customHeight="1">
      <c r="A11" s="13" t="s">
        <v>456</v>
      </c>
      <c r="B11" s="14" t="s">
        <v>457</v>
      </c>
      <c r="C11" s="16" t="s">
        <v>410</v>
      </c>
      <c r="D11" s="15"/>
      <c r="E11" s="17" t="s">
        <v>458</v>
      </c>
      <c r="F11" s="18" t="s">
        <v>446</v>
      </c>
      <c r="G11" s="15"/>
    </row>
    <row r="12" spans="1:7" ht="21.75" customHeight="1">
      <c r="A12" s="79" t="s">
        <v>459</v>
      </c>
      <c r="B12" s="66"/>
      <c r="C12" s="66"/>
      <c r="D12" s="66"/>
      <c r="E12" s="66"/>
      <c r="F12" s="66"/>
      <c r="G12" s="66"/>
    </row>
    <row r="13" spans="1:7" ht="30.75" customHeight="1">
      <c r="A13" s="13" t="s">
        <v>460</v>
      </c>
      <c r="B13" s="14" t="s">
        <v>461</v>
      </c>
      <c r="C13" s="16" t="s">
        <v>462</v>
      </c>
      <c r="D13" s="15"/>
      <c r="E13" s="17" t="s">
        <v>463</v>
      </c>
      <c r="F13" s="18" t="s">
        <v>464</v>
      </c>
      <c r="G13" s="15"/>
    </row>
    <row r="14" spans="1:7" ht="30.75" customHeight="1">
      <c r="A14" s="9" t="s">
        <v>465</v>
      </c>
      <c r="B14" s="10" t="s">
        <v>466</v>
      </c>
      <c r="C14" s="19" t="s">
        <v>462</v>
      </c>
      <c r="D14" s="15"/>
      <c r="E14" s="20" t="s">
        <v>463</v>
      </c>
      <c r="F14" s="21" t="s">
        <v>464</v>
      </c>
      <c r="G14" s="15"/>
    </row>
    <row r="15" spans="1:7" ht="90" customHeight="1">
      <c r="A15" s="13" t="s">
        <v>467</v>
      </c>
      <c r="B15" s="14" t="s">
        <v>468</v>
      </c>
      <c r="C15" s="16" t="s">
        <v>367</v>
      </c>
      <c r="D15" s="15"/>
      <c r="E15" s="17" t="s">
        <v>469</v>
      </c>
      <c r="F15" s="18" t="s">
        <v>464</v>
      </c>
      <c r="G15" s="15"/>
    </row>
    <row r="16" spans="1:7" ht="18" customHeight="1">
      <c r="A16" s="68" t="s">
        <v>470</v>
      </c>
      <c r="B16" s="66"/>
      <c r="C16" s="66"/>
      <c r="D16" s="66"/>
      <c r="E16" s="66"/>
      <c r="F16" s="66"/>
      <c r="G16" s="66"/>
    </row>
    <row r="17" spans="1:7" ht="21.75" customHeight="1">
      <c r="A17" s="79" t="s">
        <v>471</v>
      </c>
      <c r="B17" s="66"/>
      <c r="C17" s="66"/>
      <c r="D17" s="66"/>
      <c r="E17" s="66"/>
      <c r="F17" s="66"/>
      <c r="G17" s="66"/>
    </row>
    <row r="18" spans="1:7" ht="90" customHeight="1">
      <c r="A18" s="13" t="s">
        <v>472</v>
      </c>
      <c r="B18" s="14" t="s">
        <v>473</v>
      </c>
      <c r="C18" s="16" t="s">
        <v>367</v>
      </c>
      <c r="D18" s="15"/>
      <c r="E18" s="17" t="s">
        <v>474</v>
      </c>
      <c r="F18" s="18" t="s">
        <v>475</v>
      </c>
      <c r="G18" s="15"/>
    </row>
    <row r="19" spans="1:7" ht="27.75" customHeight="1">
      <c r="A19" s="9" t="s">
        <v>476</v>
      </c>
      <c r="B19" s="10" t="s">
        <v>477</v>
      </c>
      <c r="C19" s="19" t="s">
        <v>42</v>
      </c>
      <c r="D19" s="15"/>
      <c r="E19" s="20" t="s">
        <v>478</v>
      </c>
      <c r="F19" s="21" t="s">
        <v>475</v>
      </c>
      <c r="G19" s="15"/>
    </row>
    <row r="20" spans="1:7" ht="30" customHeight="1">
      <c r="A20" s="13" t="s">
        <v>479</v>
      </c>
      <c r="B20" s="14" t="s">
        <v>480</v>
      </c>
      <c r="C20" s="16" t="s">
        <v>42</v>
      </c>
      <c r="D20" s="15"/>
      <c r="E20" s="17" t="s">
        <v>478</v>
      </c>
      <c r="F20" s="18" t="s">
        <v>475</v>
      </c>
      <c r="G20" s="15"/>
    </row>
    <row r="21" spans="1:7" ht="150" customHeight="1">
      <c r="A21" s="9" t="s">
        <v>481</v>
      </c>
      <c r="B21" s="10" t="s">
        <v>482</v>
      </c>
      <c r="C21" s="19" t="s">
        <v>314</v>
      </c>
      <c r="D21" s="15"/>
      <c r="E21" s="20"/>
      <c r="F21" s="21" t="s">
        <v>475</v>
      </c>
      <c r="G21" s="15"/>
    </row>
    <row r="22" spans="1:7" ht="21.75" customHeight="1">
      <c r="A22" s="79" t="s">
        <v>483</v>
      </c>
      <c r="B22" s="66"/>
      <c r="C22" s="66"/>
      <c r="D22" s="66"/>
      <c r="E22" s="66"/>
      <c r="F22" s="66"/>
      <c r="G22" s="66"/>
    </row>
    <row r="23" spans="1:7" ht="150" customHeight="1">
      <c r="A23" s="13" t="s">
        <v>484</v>
      </c>
      <c r="B23" s="14" t="s">
        <v>485</v>
      </c>
      <c r="C23" s="16" t="s">
        <v>314</v>
      </c>
      <c r="D23" s="15"/>
      <c r="E23" s="17"/>
      <c r="F23" s="18" t="s">
        <v>486</v>
      </c>
      <c r="G23" s="15"/>
    </row>
    <row r="24" spans="1:7" ht="21.75" customHeight="1">
      <c r="A24" s="79" t="s">
        <v>487</v>
      </c>
      <c r="B24" s="66"/>
      <c r="C24" s="66"/>
      <c r="D24" s="66"/>
      <c r="E24" s="66"/>
      <c r="F24" s="66"/>
      <c r="G24" s="66"/>
    </row>
    <row r="25" spans="1:7" ht="29.25" customHeight="1">
      <c r="A25" s="13" t="s">
        <v>488</v>
      </c>
      <c r="B25" s="14" t="s">
        <v>489</v>
      </c>
      <c r="C25" s="16" t="s">
        <v>40</v>
      </c>
      <c r="D25" s="15"/>
      <c r="E25" s="17"/>
      <c r="F25" s="18" t="s">
        <v>490</v>
      </c>
      <c r="G25" s="15"/>
    </row>
    <row r="26" spans="1:7" ht="187.5">
      <c r="A26" s="13" t="s">
        <v>491</v>
      </c>
      <c r="B26" s="14" t="s">
        <v>1399</v>
      </c>
      <c r="C26" s="16" t="s">
        <v>42</v>
      </c>
      <c r="D26" s="15"/>
      <c r="E26" s="17" t="s">
        <v>279</v>
      </c>
      <c r="F26" s="18" t="s">
        <v>490</v>
      </c>
      <c r="G26" s="15"/>
    </row>
    <row r="27" spans="1:7" ht="15.75" customHeight="1"/>
    <row r="28" spans="1:7" ht="21.75" customHeight="1">
      <c r="A28" s="79" t="s">
        <v>492</v>
      </c>
      <c r="B28" s="66"/>
      <c r="C28" s="66"/>
      <c r="D28" s="66"/>
      <c r="E28" s="66"/>
      <c r="F28" s="66"/>
      <c r="G28" s="66"/>
    </row>
    <row r="29" spans="1:7" ht="35.25" customHeight="1">
      <c r="A29" s="13" t="s">
        <v>493</v>
      </c>
      <c r="B29" s="14" t="s">
        <v>494</v>
      </c>
      <c r="C29" s="16" t="s">
        <v>42</v>
      </c>
      <c r="D29" s="15"/>
      <c r="E29" s="17" t="s">
        <v>445</v>
      </c>
      <c r="F29" s="18" t="s">
        <v>495</v>
      </c>
      <c r="G29" s="15"/>
    </row>
    <row r="30" spans="1:7" ht="21.75" customHeight="1">
      <c r="A30" s="9" t="s">
        <v>496</v>
      </c>
      <c r="B30" s="10" t="s">
        <v>497</v>
      </c>
      <c r="C30" s="19" t="s">
        <v>34</v>
      </c>
      <c r="D30" s="15"/>
      <c r="E30" s="20" t="s">
        <v>498</v>
      </c>
      <c r="F30" s="21" t="s">
        <v>495</v>
      </c>
      <c r="G30" s="15"/>
    </row>
    <row r="31" spans="1:7" ht="35.25" customHeight="1">
      <c r="A31" s="13" t="s">
        <v>499</v>
      </c>
      <c r="B31" s="14" t="s">
        <v>454</v>
      </c>
      <c r="C31" s="16" t="s">
        <v>42</v>
      </c>
      <c r="D31" s="15"/>
      <c r="E31" s="17" t="s">
        <v>455</v>
      </c>
      <c r="F31" s="18" t="s">
        <v>495</v>
      </c>
      <c r="G31" s="15"/>
    </row>
    <row r="32" spans="1:7" ht="169.5" customHeight="1">
      <c r="A32" s="9" t="s">
        <v>500</v>
      </c>
      <c r="B32" s="10" t="s">
        <v>501</v>
      </c>
      <c r="C32" s="19" t="s">
        <v>410</v>
      </c>
      <c r="D32" s="15"/>
      <c r="E32" s="20" t="s">
        <v>502</v>
      </c>
      <c r="F32" s="21" t="s">
        <v>495</v>
      </c>
      <c r="G32" s="15"/>
    </row>
    <row r="33" spans="1:7" ht="25.5" customHeight="1">
      <c r="A33" s="13" t="s">
        <v>503</v>
      </c>
      <c r="B33" s="14" t="s">
        <v>504</v>
      </c>
      <c r="C33" s="16" t="s">
        <v>40</v>
      </c>
      <c r="D33" s="15"/>
      <c r="E33" s="17"/>
      <c r="F33" s="18" t="s">
        <v>495</v>
      </c>
      <c r="G33" s="15"/>
    </row>
    <row r="34" spans="1:7" ht="25.5" customHeight="1">
      <c r="A34" s="9" t="s">
        <v>505</v>
      </c>
      <c r="B34" s="10" t="s">
        <v>506</v>
      </c>
      <c r="C34" s="19" t="s">
        <v>34</v>
      </c>
      <c r="D34" s="15"/>
      <c r="E34" s="20"/>
      <c r="F34" s="21" t="s">
        <v>495</v>
      </c>
      <c r="G34" s="15"/>
    </row>
    <row r="35" spans="1:7" ht="25.5" customHeight="1">
      <c r="A35" s="13" t="s">
        <v>507</v>
      </c>
      <c r="B35" s="14" t="s">
        <v>508</v>
      </c>
      <c r="C35" s="16" t="s">
        <v>34</v>
      </c>
      <c r="D35" s="15"/>
      <c r="E35" s="17"/>
      <c r="F35" s="18" t="s">
        <v>495</v>
      </c>
      <c r="G35" s="15"/>
    </row>
    <row r="36" spans="1:7" ht="39" customHeight="1">
      <c r="A36" s="9" t="s">
        <v>509</v>
      </c>
      <c r="B36" s="10" t="s">
        <v>510</v>
      </c>
      <c r="C36" s="19" t="s">
        <v>40</v>
      </c>
      <c r="D36" s="15"/>
      <c r="E36" s="20" t="s">
        <v>511</v>
      </c>
      <c r="F36" s="21" t="s">
        <v>495</v>
      </c>
      <c r="G36" s="15"/>
    </row>
    <row r="37" spans="1:7" ht="129.75" customHeight="1">
      <c r="A37" s="13" t="s">
        <v>512</v>
      </c>
      <c r="B37" s="14" t="s">
        <v>513</v>
      </c>
      <c r="C37" s="16" t="s">
        <v>314</v>
      </c>
      <c r="D37" s="15"/>
      <c r="E37" s="17" t="s">
        <v>514</v>
      </c>
      <c r="F37" s="18" t="s">
        <v>495</v>
      </c>
      <c r="G37" s="15"/>
    </row>
    <row r="38" spans="1:7" ht="21.75" customHeight="1">
      <c r="A38" s="79" t="s">
        <v>515</v>
      </c>
      <c r="B38" s="66"/>
      <c r="C38" s="66"/>
      <c r="D38" s="66"/>
      <c r="E38" s="66"/>
      <c r="F38" s="66"/>
      <c r="G38" s="66"/>
    </row>
    <row r="39" spans="1:7" ht="21.75" customHeight="1">
      <c r="A39" s="13" t="s">
        <v>516</v>
      </c>
      <c r="B39" s="14" t="s">
        <v>517</v>
      </c>
      <c r="C39" s="16" t="s">
        <v>40</v>
      </c>
      <c r="D39" s="15"/>
      <c r="E39" s="17" t="s">
        <v>518</v>
      </c>
      <c r="F39" s="18" t="s">
        <v>519</v>
      </c>
      <c r="G39" s="15"/>
    </row>
    <row r="40" spans="1:7" ht="26.25" customHeight="1">
      <c r="A40" s="9" t="s">
        <v>520</v>
      </c>
      <c r="B40" s="10" t="s">
        <v>521</v>
      </c>
      <c r="C40" s="19" t="s">
        <v>34</v>
      </c>
      <c r="D40" s="15"/>
      <c r="E40" s="20"/>
      <c r="F40" s="21" t="s">
        <v>519</v>
      </c>
      <c r="G40" s="15"/>
    </row>
    <row r="41" spans="1:7" ht="26.25" customHeight="1">
      <c r="A41" s="13" t="s">
        <v>522</v>
      </c>
      <c r="B41" s="14" t="s">
        <v>523</v>
      </c>
      <c r="C41" s="16" t="s">
        <v>34</v>
      </c>
      <c r="D41" s="15"/>
      <c r="E41" s="17"/>
      <c r="F41" s="18" t="s">
        <v>519</v>
      </c>
      <c r="G41" s="15"/>
    </row>
    <row r="42" spans="1:7" ht="150" customHeight="1">
      <c r="A42" s="9" t="s">
        <v>524</v>
      </c>
      <c r="B42" s="10" t="s">
        <v>525</v>
      </c>
      <c r="C42" s="19" t="s">
        <v>231</v>
      </c>
      <c r="D42" s="15"/>
      <c r="E42" s="20"/>
      <c r="F42" s="21" t="s">
        <v>519</v>
      </c>
      <c r="G42" s="15"/>
    </row>
    <row r="43" spans="1:7" ht="99.75" customHeight="1">
      <c r="A43" s="13" t="s">
        <v>526</v>
      </c>
      <c r="B43" s="14" t="s">
        <v>527</v>
      </c>
      <c r="C43" s="16" t="s">
        <v>367</v>
      </c>
      <c r="D43" s="15"/>
      <c r="E43" s="17" t="s">
        <v>528</v>
      </c>
      <c r="F43" s="18" t="s">
        <v>519</v>
      </c>
      <c r="G43" s="15"/>
    </row>
    <row r="44" spans="1:7" ht="15.75" customHeight="1"/>
    <row r="45" spans="1:7" ht="15.75" customHeight="1"/>
    <row r="46" spans="1:7" ht="15.75" customHeight="1"/>
    <row r="47" spans="1:7" ht="15.75" customHeight="1"/>
    <row r="48" spans="1: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2">
    <mergeCell ref="A1:G1"/>
    <mergeCell ref="A17:G17"/>
    <mergeCell ref="A6:G6"/>
    <mergeCell ref="A22:G22"/>
    <mergeCell ref="A16:G16"/>
    <mergeCell ref="A2:G2"/>
    <mergeCell ref="A28:G28"/>
    <mergeCell ref="A3:G3"/>
    <mergeCell ref="A38:G38"/>
    <mergeCell ref="A12:G12"/>
    <mergeCell ref="A24:G24"/>
    <mergeCell ref="A5:G5"/>
  </mergeCells>
  <dataValidations count="3">
    <dataValidation type="list" allowBlank="1" showErrorMessage="1" sqref="D19:D20" xr:uid="{00000000-0002-0000-0400-000000000000}">
      <formula1>"Yes,No,Unknown"</formula1>
      <formula2>0</formula2>
    </dataValidation>
    <dataValidation type="list" allowBlank="1" showErrorMessage="1" sqref="D25 D33 D36 D39" xr:uid="{00000000-0002-0000-0400-000001000000}">
      <formula1>"Yes,No"</formula1>
      <formula2>0</formula2>
    </dataValidation>
    <dataValidation type="list" allowBlank="1" showErrorMessage="1" sqref="D26" xr:uid="{00000000-0002-0000-0400-000002000000}">
      <formula1>"Submitted,Not Submitted,N/A"</formula1>
      <formula2>0</formula2>
    </dataValidation>
  </dataValidations>
  <pageMargins left="0.5" right="0.5" top="0.5" bottom="0.5" header="0.511811023622047" footer="0.511811023622047"/>
  <pageSetup fitToHeight="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000"/>
  <sheetViews>
    <sheetView showGridLines="0" zoomScaleNormal="100" workbookViewId="0">
      <pane ySplit="5" topLeftCell="A23" activePane="bottomLeft" state="frozen"/>
      <selection pane="bottomLeft" activeCell="B35" sqref="B35"/>
    </sheetView>
  </sheetViews>
  <sheetFormatPr defaultColWidth="14.453125" defaultRowHeight="15" customHeight="1"/>
  <cols>
    <col min="1" max="1" width="8" customWidth="1"/>
    <col min="2" max="2" width="50" customWidth="1"/>
    <col min="3" max="3" width="18" customWidth="1"/>
    <col min="4" max="4" width="38" customWidth="1"/>
    <col min="5" max="5" width="32" customWidth="1"/>
    <col min="6" max="6" width="8" customWidth="1"/>
    <col min="7" max="26" width="63.6328125" customWidth="1"/>
  </cols>
  <sheetData>
    <row r="1" spans="1:7" ht="25.5" customHeight="1">
      <c r="A1" s="84" t="s">
        <v>0</v>
      </c>
      <c r="B1" s="66"/>
      <c r="C1" s="66"/>
      <c r="D1" s="66"/>
      <c r="E1" s="66"/>
      <c r="F1" s="66"/>
      <c r="G1" s="66"/>
    </row>
    <row r="2" spans="1:7" ht="21.75" customHeight="1">
      <c r="A2" s="83" t="s">
        <v>529</v>
      </c>
      <c r="B2" s="66"/>
      <c r="C2" s="66"/>
      <c r="D2" s="66"/>
      <c r="E2" s="66"/>
      <c r="F2" s="66"/>
      <c r="G2" s="66"/>
    </row>
    <row r="3" spans="1:7" ht="31.5" customHeight="1">
      <c r="A3" s="69" t="s">
        <v>530</v>
      </c>
      <c r="B3" s="66"/>
      <c r="C3" s="66"/>
      <c r="D3" s="66"/>
      <c r="E3" s="66"/>
      <c r="F3" s="66"/>
      <c r="G3" s="66"/>
    </row>
    <row r="4" spans="1:7" ht="24" customHeight="1">
      <c r="A4" s="25" t="s">
        <v>66</v>
      </c>
      <c r="B4" s="25" t="s">
        <v>185</v>
      </c>
      <c r="C4" s="25" t="s">
        <v>186</v>
      </c>
      <c r="D4" s="25" t="s">
        <v>187</v>
      </c>
      <c r="E4" s="25" t="s">
        <v>188</v>
      </c>
      <c r="F4" s="25" t="s">
        <v>189</v>
      </c>
      <c r="G4" s="25" t="s">
        <v>190</v>
      </c>
    </row>
    <row r="5" spans="1:7" ht="21.75" customHeight="1">
      <c r="A5" s="82" t="s">
        <v>531</v>
      </c>
      <c r="B5" s="66"/>
      <c r="C5" s="66"/>
      <c r="D5" s="66"/>
      <c r="E5" s="66"/>
      <c r="F5" s="66"/>
      <c r="G5" s="66"/>
    </row>
    <row r="6" spans="1:7" ht="48.75" customHeight="1">
      <c r="A6" s="13" t="s">
        <v>532</v>
      </c>
      <c r="B6" s="14" t="s">
        <v>533</v>
      </c>
      <c r="C6" s="16" t="s">
        <v>42</v>
      </c>
      <c r="D6" s="15"/>
      <c r="E6" s="17" t="s">
        <v>534</v>
      </c>
      <c r="F6" s="18" t="s">
        <v>535</v>
      </c>
      <c r="G6" s="15"/>
    </row>
    <row r="7" spans="1:7" ht="30" customHeight="1">
      <c r="A7" s="9" t="s">
        <v>536</v>
      </c>
      <c r="B7" s="10" t="s">
        <v>537</v>
      </c>
      <c r="C7" s="19" t="s">
        <v>32</v>
      </c>
      <c r="D7" s="15"/>
      <c r="E7" s="20"/>
      <c r="F7" s="21" t="s">
        <v>535</v>
      </c>
      <c r="G7" s="15"/>
    </row>
    <row r="8" spans="1:7" ht="30" customHeight="1">
      <c r="A8" s="13" t="s">
        <v>538</v>
      </c>
      <c r="B8" s="14" t="s">
        <v>539</v>
      </c>
      <c r="C8" s="16" t="s">
        <v>32</v>
      </c>
      <c r="D8" s="15"/>
      <c r="E8" s="17"/>
      <c r="F8" s="18" t="s">
        <v>535</v>
      </c>
      <c r="G8" s="15"/>
    </row>
    <row r="9" spans="1:7" ht="30" customHeight="1">
      <c r="A9" s="9" t="s">
        <v>540</v>
      </c>
      <c r="B9" s="10" t="s">
        <v>541</v>
      </c>
      <c r="C9" s="19" t="s">
        <v>32</v>
      </c>
      <c r="D9" s="15"/>
      <c r="E9" s="20" t="s">
        <v>542</v>
      </c>
      <c r="F9" s="21" t="s">
        <v>535</v>
      </c>
      <c r="G9" s="15"/>
    </row>
    <row r="10" spans="1:7" ht="21.75" customHeight="1">
      <c r="A10" s="13" t="s">
        <v>543</v>
      </c>
      <c r="B10" s="14" t="s">
        <v>544</v>
      </c>
      <c r="C10" s="16" t="s">
        <v>42</v>
      </c>
      <c r="D10" s="15"/>
      <c r="E10" s="17" t="s">
        <v>545</v>
      </c>
      <c r="F10" s="18" t="s">
        <v>535</v>
      </c>
      <c r="G10" s="15"/>
    </row>
    <row r="11" spans="1:7" ht="21.75" customHeight="1">
      <c r="A11" s="9" t="s">
        <v>546</v>
      </c>
      <c r="B11" s="10" t="s">
        <v>547</v>
      </c>
      <c r="C11" s="19" t="s">
        <v>40</v>
      </c>
      <c r="D11" s="15"/>
      <c r="E11" s="20"/>
      <c r="F11" s="21" t="s">
        <v>535</v>
      </c>
      <c r="G11" s="15"/>
    </row>
    <row r="12" spans="1:7" ht="21.75" customHeight="1">
      <c r="A12" s="13" t="s">
        <v>548</v>
      </c>
      <c r="B12" s="14" t="s">
        <v>549</v>
      </c>
      <c r="C12" s="16" t="s">
        <v>42</v>
      </c>
      <c r="D12" s="15"/>
      <c r="E12" s="17" t="s">
        <v>550</v>
      </c>
      <c r="F12" s="18" t="s">
        <v>535</v>
      </c>
      <c r="G12" s="15"/>
    </row>
    <row r="13" spans="1:7" ht="90" customHeight="1">
      <c r="A13" s="9" t="s">
        <v>551</v>
      </c>
      <c r="B13" s="10" t="s">
        <v>552</v>
      </c>
      <c r="C13" s="19" t="s">
        <v>367</v>
      </c>
      <c r="D13" s="15"/>
      <c r="E13" s="20" t="s">
        <v>553</v>
      </c>
      <c r="F13" s="21" t="s">
        <v>535</v>
      </c>
      <c r="G13" s="15"/>
    </row>
    <row r="14" spans="1:7" ht="21.75" customHeight="1">
      <c r="A14" s="82" t="s">
        <v>554</v>
      </c>
      <c r="B14" s="66"/>
      <c r="C14" s="66"/>
      <c r="D14" s="66"/>
      <c r="E14" s="66"/>
      <c r="F14" s="66"/>
      <c r="G14" s="66"/>
    </row>
    <row r="15" spans="1:7" ht="30" customHeight="1">
      <c r="A15" s="13" t="s">
        <v>555</v>
      </c>
      <c r="B15" s="14" t="s">
        <v>556</v>
      </c>
      <c r="C15" s="16" t="s">
        <v>40</v>
      </c>
      <c r="D15" s="15"/>
      <c r="E15" s="17"/>
      <c r="F15" s="18" t="s">
        <v>557</v>
      </c>
      <c r="G15" s="15"/>
    </row>
    <row r="16" spans="1:7" ht="150" customHeight="1">
      <c r="A16" s="9" t="s">
        <v>558</v>
      </c>
      <c r="B16" s="10" t="s">
        <v>559</v>
      </c>
      <c r="C16" s="19" t="s">
        <v>231</v>
      </c>
      <c r="D16" s="15"/>
      <c r="E16" s="20" t="s">
        <v>560</v>
      </c>
      <c r="F16" s="21" t="s">
        <v>557</v>
      </c>
      <c r="G16" s="15"/>
    </row>
    <row r="17" spans="1:7" ht="21.75" customHeight="1">
      <c r="A17" s="82" t="s">
        <v>561</v>
      </c>
      <c r="B17" s="66"/>
      <c r="C17" s="66"/>
      <c r="D17" s="66"/>
      <c r="E17" s="66"/>
      <c r="F17" s="66"/>
      <c r="G17" s="66"/>
    </row>
    <row r="18" spans="1:7" ht="21.75" customHeight="1">
      <c r="A18" s="13" t="s">
        <v>562</v>
      </c>
      <c r="B18" s="14" t="s">
        <v>563</v>
      </c>
      <c r="C18" s="16" t="s">
        <v>34</v>
      </c>
      <c r="D18" s="15"/>
      <c r="E18" s="17"/>
      <c r="F18" s="18" t="s">
        <v>564</v>
      </c>
      <c r="G18" s="15"/>
    </row>
    <row r="19" spans="1:7" ht="39.75" customHeight="1">
      <c r="A19" s="9" t="s">
        <v>565</v>
      </c>
      <c r="B19" s="10" t="s">
        <v>566</v>
      </c>
      <c r="C19" s="19" t="s">
        <v>34</v>
      </c>
      <c r="D19" s="15"/>
      <c r="E19" s="20" t="s">
        <v>567</v>
      </c>
      <c r="F19" s="21" t="s">
        <v>564</v>
      </c>
      <c r="G19" s="15"/>
    </row>
    <row r="20" spans="1:7" ht="27.75" customHeight="1">
      <c r="A20" s="13" t="s">
        <v>568</v>
      </c>
      <c r="B20" s="14" t="s">
        <v>569</v>
      </c>
      <c r="C20" s="16" t="s">
        <v>40</v>
      </c>
      <c r="D20" s="15"/>
      <c r="E20" s="17"/>
      <c r="F20" s="18" t="s">
        <v>564</v>
      </c>
      <c r="G20" s="15"/>
    </row>
    <row r="21" spans="1:7" ht="129.75" customHeight="1">
      <c r="A21" s="9" t="s">
        <v>570</v>
      </c>
      <c r="B21" s="10" t="s">
        <v>571</v>
      </c>
      <c r="C21" s="19" t="s">
        <v>314</v>
      </c>
      <c r="D21" s="15"/>
      <c r="E21" s="20" t="s">
        <v>572</v>
      </c>
      <c r="F21" s="21" t="s">
        <v>564</v>
      </c>
      <c r="G21" s="15"/>
    </row>
    <row r="22" spans="1:7" ht="21.75" customHeight="1">
      <c r="A22" s="82" t="s">
        <v>573</v>
      </c>
      <c r="B22" s="66"/>
      <c r="C22" s="66"/>
      <c r="D22" s="66"/>
      <c r="E22" s="66"/>
      <c r="F22" s="66"/>
      <c r="G22" s="66"/>
    </row>
    <row r="23" spans="1:7" ht="150" customHeight="1">
      <c r="A23" s="13" t="s">
        <v>574</v>
      </c>
      <c r="B23" s="14" t="s">
        <v>575</v>
      </c>
      <c r="C23" s="16" t="s">
        <v>231</v>
      </c>
      <c r="D23" s="15"/>
      <c r="E23" s="17" t="s">
        <v>576</v>
      </c>
      <c r="F23" s="18" t="s">
        <v>577</v>
      </c>
      <c r="G23" s="15"/>
    </row>
    <row r="24" spans="1:7" ht="21.75" customHeight="1">
      <c r="A24" s="9" t="s">
        <v>578</v>
      </c>
      <c r="B24" s="10" t="s">
        <v>579</v>
      </c>
      <c r="C24" s="19" t="s">
        <v>40</v>
      </c>
      <c r="D24" s="15"/>
      <c r="E24" s="20" t="s">
        <v>580</v>
      </c>
      <c r="F24" s="21" t="s">
        <v>577</v>
      </c>
      <c r="G24" s="15"/>
    </row>
    <row r="25" spans="1:7" ht="21.75" customHeight="1">
      <c r="A25" s="82" t="s">
        <v>581</v>
      </c>
      <c r="B25" s="66"/>
      <c r="C25" s="66"/>
      <c r="D25" s="66"/>
      <c r="E25" s="66"/>
      <c r="F25" s="66"/>
      <c r="G25" s="66"/>
    </row>
    <row r="26" spans="1:7" ht="30" customHeight="1">
      <c r="A26" s="13" t="s">
        <v>582</v>
      </c>
      <c r="B26" s="14" t="s">
        <v>583</v>
      </c>
      <c r="C26" s="16" t="s">
        <v>40</v>
      </c>
      <c r="D26" s="15"/>
      <c r="E26" s="17"/>
      <c r="F26" s="18" t="s">
        <v>584</v>
      </c>
      <c r="G26" s="15"/>
    </row>
    <row r="27" spans="1:7" ht="129.75" customHeight="1">
      <c r="A27" s="9" t="s">
        <v>585</v>
      </c>
      <c r="B27" s="10" t="s">
        <v>586</v>
      </c>
      <c r="C27" s="19" t="s">
        <v>314</v>
      </c>
      <c r="D27" s="15"/>
      <c r="E27" s="20" t="s">
        <v>587</v>
      </c>
      <c r="F27" s="21" t="s">
        <v>584</v>
      </c>
      <c r="G27" s="15"/>
    </row>
    <row r="28" spans="1:7" ht="21.75" customHeight="1">
      <c r="A28" s="82" t="s">
        <v>588</v>
      </c>
      <c r="B28" s="66"/>
      <c r="C28" s="66"/>
      <c r="D28" s="66"/>
      <c r="E28" s="66"/>
      <c r="F28" s="66"/>
      <c r="G28" s="66"/>
    </row>
    <row r="29" spans="1:7" ht="27.75" customHeight="1">
      <c r="A29" s="13" t="s">
        <v>589</v>
      </c>
      <c r="B29" s="14" t="s">
        <v>590</v>
      </c>
      <c r="C29" s="16" t="s">
        <v>42</v>
      </c>
      <c r="D29" s="15"/>
      <c r="E29" s="17" t="s">
        <v>276</v>
      </c>
      <c r="F29" s="18" t="s">
        <v>591</v>
      </c>
      <c r="G29" s="15"/>
    </row>
    <row r="30" spans="1:7" ht="30" customHeight="1">
      <c r="A30" s="9" t="s">
        <v>592</v>
      </c>
      <c r="B30" s="10" t="s">
        <v>593</v>
      </c>
      <c r="C30" s="19" t="s">
        <v>594</v>
      </c>
      <c r="D30" s="15"/>
      <c r="E30" s="20"/>
      <c r="F30" s="21" t="s">
        <v>591</v>
      </c>
      <c r="G30" s="15"/>
    </row>
    <row r="31" spans="1:7" ht="30" customHeight="1">
      <c r="A31" s="13" t="s">
        <v>595</v>
      </c>
      <c r="B31" s="14" t="s">
        <v>596</v>
      </c>
      <c r="C31" s="16" t="s">
        <v>597</v>
      </c>
      <c r="D31" s="15"/>
      <c r="E31" s="17"/>
      <c r="F31" s="18" t="s">
        <v>591</v>
      </c>
      <c r="G31" s="15"/>
    </row>
    <row r="32" spans="1:7" ht="129.75" customHeight="1">
      <c r="A32" s="9" t="s">
        <v>598</v>
      </c>
      <c r="B32" s="10" t="s">
        <v>599</v>
      </c>
      <c r="C32" s="19" t="s">
        <v>314</v>
      </c>
      <c r="D32" s="15"/>
      <c r="E32" s="20" t="s">
        <v>600</v>
      </c>
      <c r="F32" s="21" t="s">
        <v>591</v>
      </c>
      <c r="G32" s="15"/>
    </row>
    <row r="33" spans="1:7" ht="21.75" customHeight="1">
      <c r="A33" s="82" t="s">
        <v>601</v>
      </c>
      <c r="B33" s="66"/>
      <c r="C33" s="66"/>
      <c r="D33" s="66"/>
      <c r="E33" s="66"/>
      <c r="F33" s="66"/>
      <c r="G33" s="66"/>
    </row>
    <row r="34" spans="1:7" ht="169.5" customHeight="1">
      <c r="A34" s="13" t="s">
        <v>602</v>
      </c>
      <c r="B34" s="14" t="s">
        <v>603</v>
      </c>
      <c r="C34" s="16" t="s">
        <v>410</v>
      </c>
      <c r="D34" s="15"/>
      <c r="E34" s="17"/>
      <c r="F34" s="18" t="s">
        <v>604</v>
      </c>
      <c r="G34" s="15"/>
    </row>
    <row r="35" spans="1:7" ht="15.75" customHeight="1"/>
    <row r="36" spans="1:7" ht="15.75" customHeight="1"/>
    <row r="37" spans="1:7" ht="15.75" customHeight="1"/>
    <row r="38" spans="1:7" ht="15.75" customHeight="1"/>
    <row r="39" spans="1:7" ht="15.75" customHeight="1"/>
    <row r="40" spans="1:7" ht="15.75" customHeight="1"/>
    <row r="41" spans="1:7" ht="15.75" customHeight="1"/>
    <row r="42" spans="1:7" ht="15.75" customHeight="1"/>
    <row r="43" spans="1:7" ht="15.75" customHeight="1"/>
    <row r="44" spans="1:7" ht="15.75" customHeight="1"/>
    <row r="45" spans="1:7" ht="15.75" customHeight="1"/>
    <row r="46" spans="1:7" ht="15.75" customHeight="1"/>
    <row r="47" spans="1:7" ht="15.75" customHeight="1"/>
    <row r="48" spans="1: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1:G1"/>
    <mergeCell ref="A17:G17"/>
    <mergeCell ref="A3:G3"/>
    <mergeCell ref="A22:G22"/>
    <mergeCell ref="A5:G5"/>
    <mergeCell ref="A25:G25"/>
    <mergeCell ref="A2:G2"/>
    <mergeCell ref="A28:G28"/>
    <mergeCell ref="A33:G33"/>
    <mergeCell ref="A14:G14"/>
  </mergeCells>
  <dataValidations count="4">
    <dataValidation type="list" allowBlank="1" showErrorMessage="1" sqref="D6" xr:uid="{00000000-0002-0000-0500-000000000000}">
      <formula1>"Heat pump (ducted/ductless),Heat pump water heater,Whole-building electrification,Weatherization + electrification,Standalone efficiency,Other"</formula1>
      <formula2>0</formula2>
    </dataValidation>
    <dataValidation type="list" allowBlank="1" showErrorMessage="1" sqref="D10 D29" xr:uid="{00000000-0002-0000-0500-000001000000}">
      <formula1>"Yes,No,N/A"</formula1>
      <formula2>0</formula2>
    </dataValidation>
    <dataValidation type="list" allowBlank="1" showErrorMessage="1" sqref="D11 D15 D20 D24 D26" xr:uid="{00000000-0002-0000-0500-000002000000}">
      <formula1>"Yes,No"</formula1>
      <formula2>0</formula2>
    </dataValidation>
    <dataValidation type="list" allowBlank="1" showErrorMessage="1" sqref="D12" xr:uid="{00000000-0002-0000-0500-000003000000}">
      <formula1>"Single-family,Multi-family,Commercial,Mixed,Other"</formula1>
      <formula2>0</formula2>
    </dataValidation>
  </dataValidations>
  <pageMargins left="0.5" right="0.5" top="0.5" bottom="0.5" header="0.511811023622047" footer="0.511811023622047"/>
  <pageSetup fitToHeight="0"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000"/>
  <sheetViews>
    <sheetView showGridLines="0" zoomScaleNormal="100" workbookViewId="0">
      <pane ySplit="5" topLeftCell="A6" activePane="bottomLeft" state="frozen"/>
      <selection pane="bottomLeft" sqref="A1:G1"/>
    </sheetView>
  </sheetViews>
  <sheetFormatPr defaultColWidth="14.453125" defaultRowHeight="15" customHeight="1"/>
  <cols>
    <col min="1" max="1" width="8" customWidth="1"/>
    <col min="2" max="2" width="50" customWidth="1"/>
    <col min="3" max="3" width="18" customWidth="1"/>
    <col min="4" max="4" width="38" customWidth="1"/>
    <col min="5" max="5" width="32" customWidth="1"/>
    <col min="6" max="6" width="8" customWidth="1"/>
    <col min="7" max="26" width="63.6328125" customWidth="1"/>
  </cols>
  <sheetData>
    <row r="1" spans="1:7" ht="25.5" customHeight="1">
      <c r="A1" s="85" t="s">
        <v>0</v>
      </c>
      <c r="B1" s="66"/>
      <c r="C1" s="66"/>
      <c r="D1" s="66"/>
      <c r="E1" s="66"/>
      <c r="F1" s="66"/>
      <c r="G1" s="66"/>
    </row>
    <row r="2" spans="1:7" ht="21.75" customHeight="1">
      <c r="A2" s="87" t="s">
        <v>605</v>
      </c>
      <c r="B2" s="66"/>
      <c r="C2" s="66"/>
      <c r="D2" s="66"/>
      <c r="E2" s="66"/>
      <c r="F2" s="66"/>
      <c r="G2" s="66"/>
    </row>
    <row r="3" spans="1:7" ht="31.5" customHeight="1">
      <c r="A3" s="69" t="s">
        <v>606</v>
      </c>
      <c r="B3" s="66"/>
      <c r="C3" s="66"/>
      <c r="D3" s="66"/>
      <c r="E3" s="66"/>
      <c r="F3" s="66"/>
      <c r="G3" s="66"/>
    </row>
    <row r="4" spans="1:7" ht="24" customHeight="1">
      <c r="A4" s="26" t="s">
        <v>66</v>
      </c>
      <c r="B4" s="26" t="s">
        <v>185</v>
      </c>
      <c r="C4" s="26" t="s">
        <v>186</v>
      </c>
      <c r="D4" s="26" t="s">
        <v>187</v>
      </c>
      <c r="E4" s="26" t="s">
        <v>188</v>
      </c>
      <c r="F4" s="26" t="s">
        <v>189</v>
      </c>
      <c r="G4" s="26" t="s">
        <v>190</v>
      </c>
    </row>
    <row r="5" spans="1:7" ht="21.75" customHeight="1">
      <c r="A5" s="86" t="s">
        <v>607</v>
      </c>
      <c r="B5" s="66"/>
      <c r="C5" s="66"/>
      <c r="D5" s="66"/>
      <c r="E5" s="66"/>
      <c r="F5" s="66"/>
      <c r="G5" s="66"/>
    </row>
    <row r="6" spans="1:7" ht="27" customHeight="1">
      <c r="A6" s="13" t="s">
        <v>608</v>
      </c>
      <c r="B6" s="14" t="s">
        <v>609</v>
      </c>
      <c r="C6" s="16" t="s">
        <v>42</v>
      </c>
      <c r="D6" s="15"/>
      <c r="E6" s="17" t="s">
        <v>610</v>
      </c>
      <c r="F6" s="18" t="s">
        <v>611</v>
      </c>
      <c r="G6" s="15"/>
    </row>
    <row r="7" spans="1:7" ht="21.75" customHeight="1">
      <c r="A7" s="9" t="s">
        <v>612</v>
      </c>
      <c r="B7" s="10" t="s">
        <v>537</v>
      </c>
      <c r="C7" s="19" t="s">
        <v>32</v>
      </c>
      <c r="D7" s="15"/>
      <c r="E7" s="20"/>
      <c r="F7" s="21" t="s">
        <v>611</v>
      </c>
      <c r="G7" s="15"/>
    </row>
    <row r="8" spans="1:7" ht="21.75" customHeight="1">
      <c r="A8" s="13" t="s">
        <v>613</v>
      </c>
      <c r="B8" s="14" t="s">
        <v>614</v>
      </c>
      <c r="C8" s="16" t="s">
        <v>32</v>
      </c>
      <c r="D8" s="15"/>
      <c r="E8" s="17" t="s">
        <v>615</v>
      </c>
      <c r="F8" s="18" t="s">
        <v>611</v>
      </c>
      <c r="G8" s="15"/>
    </row>
    <row r="9" spans="1:7" ht="21.75" customHeight="1">
      <c r="A9" s="9" t="s">
        <v>616</v>
      </c>
      <c r="B9" s="10" t="s">
        <v>617</v>
      </c>
      <c r="C9" s="19" t="s">
        <v>40</v>
      </c>
      <c r="D9" s="15"/>
      <c r="E9" s="20" t="s">
        <v>618</v>
      </c>
      <c r="F9" s="21" t="s">
        <v>611</v>
      </c>
      <c r="G9" s="15"/>
    </row>
    <row r="10" spans="1:7" ht="39.75" customHeight="1">
      <c r="A10" s="13" t="s">
        <v>619</v>
      </c>
      <c r="B10" s="14" t="s">
        <v>620</v>
      </c>
      <c r="C10" s="16" t="s">
        <v>32</v>
      </c>
      <c r="D10" s="15"/>
      <c r="E10" s="17" t="s">
        <v>621</v>
      </c>
      <c r="F10" s="18" t="s">
        <v>611</v>
      </c>
      <c r="G10" s="15"/>
    </row>
    <row r="11" spans="1:7" ht="150" customHeight="1">
      <c r="A11" s="9" t="s">
        <v>622</v>
      </c>
      <c r="B11" s="10" t="s">
        <v>623</v>
      </c>
      <c r="C11" s="19" t="s">
        <v>231</v>
      </c>
      <c r="D11" s="15"/>
      <c r="E11" s="20"/>
      <c r="F11" s="21" t="s">
        <v>611</v>
      </c>
      <c r="G11" s="15"/>
    </row>
    <row r="12" spans="1:7" ht="21.75" customHeight="1">
      <c r="A12" s="86" t="s">
        <v>624</v>
      </c>
      <c r="B12" s="66"/>
      <c r="C12" s="66"/>
      <c r="D12" s="66"/>
      <c r="E12" s="66"/>
      <c r="F12" s="66"/>
      <c r="G12" s="66"/>
    </row>
    <row r="13" spans="1:7" ht="21.75" customHeight="1">
      <c r="A13" s="13" t="s">
        <v>625</v>
      </c>
      <c r="B13" s="14" t="s">
        <v>626</v>
      </c>
      <c r="C13" s="16" t="s">
        <v>42</v>
      </c>
      <c r="D13" s="15"/>
      <c r="E13" s="17" t="s">
        <v>627</v>
      </c>
      <c r="F13" s="18" t="s">
        <v>628</v>
      </c>
      <c r="G13" s="15"/>
    </row>
    <row r="14" spans="1:7" ht="31.5" customHeight="1">
      <c r="A14" s="9" t="s">
        <v>629</v>
      </c>
      <c r="B14" s="10" t="s">
        <v>630</v>
      </c>
      <c r="C14" s="19" t="s">
        <v>40</v>
      </c>
      <c r="D14" s="15"/>
      <c r="E14" s="20" t="s">
        <v>631</v>
      </c>
      <c r="F14" s="21" t="s">
        <v>628</v>
      </c>
      <c r="G14" s="15"/>
    </row>
    <row r="15" spans="1:7" ht="30" customHeight="1">
      <c r="A15" s="13" t="s">
        <v>632</v>
      </c>
      <c r="B15" s="14" t="s">
        <v>633</v>
      </c>
      <c r="C15" s="16" t="s">
        <v>32</v>
      </c>
      <c r="D15" s="15"/>
      <c r="E15" s="17" t="s">
        <v>634</v>
      </c>
      <c r="F15" s="18" t="s">
        <v>628</v>
      </c>
      <c r="G15" s="15"/>
    </row>
    <row r="16" spans="1:7" ht="90" customHeight="1">
      <c r="A16" s="9" t="s">
        <v>635</v>
      </c>
      <c r="B16" s="10" t="s">
        <v>636</v>
      </c>
      <c r="C16" s="19" t="s">
        <v>367</v>
      </c>
      <c r="D16" s="15"/>
      <c r="E16" s="20" t="s">
        <v>553</v>
      </c>
      <c r="F16" s="21" t="s">
        <v>628</v>
      </c>
      <c r="G16" s="15"/>
    </row>
    <row r="17" spans="1:7" ht="21.75" customHeight="1">
      <c r="A17" s="86" t="s">
        <v>637</v>
      </c>
      <c r="B17" s="66"/>
      <c r="C17" s="66"/>
      <c r="D17" s="66"/>
      <c r="E17" s="66"/>
      <c r="F17" s="66"/>
      <c r="G17" s="66"/>
    </row>
    <row r="18" spans="1:7" ht="30" customHeight="1">
      <c r="A18" s="13" t="s">
        <v>638</v>
      </c>
      <c r="B18" s="14" t="s">
        <v>639</v>
      </c>
      <c r="C18" s="16" t="s">
        <v>32</v>
      </c>
      <c r="D18" s="15"/>
      <c r="E18" s="17" t="s">
        <v>640</v>
      </c>
      <c r="F18" s="18" t="s">
        <v>641</v>
      </c>
      <c r="G18" s="15"/>
    </row>
    <row r="19" spans="1:7" ht="39.75" customHeight="1">
      <c r="A19" s="9" t="s">
        <v>642</v>
      </c>
      <c r="B19" s="10" t="s">
        <v>643</v>
      </c>
      <c r="C19" s="19" t="s">
        <v>32</v>
      </c>
      <c r="D19" s="15"/>
      <c r="E19" s="20" t="s">
        <v>644</v>
      </c>
      <c r="F19" s="21" t="s">
        <v>641</v>
      </c>
      <c r="G19" s="15"/>
    </row>
    <row r="20" spans="1:7" ht="28.5" customHeight="1">
      <c r="A20" s="13" t="s">
        <v>645</v>
      </c>
      <c r="B20" s="14" t="s">
        <v>646</v>
      </c>
      <c r="C20" s="16" t="s">
        <v>40</v>
      </c>
      <c r="D20" s="15"/>
      <c r="E20" s="17" t="s">
        <v>647</v>
      </c>
      <c r="F20" s="18" t="s">
        <v>641</v>
      </c>
      <c r="G20" s="15"/>
    </row>
    <row r="21" spans="1:7" ht="199.5" customHeight="1">
      <c r="A21" s="9" t="s">
        <v>648</v>
      </c>
      <c r="B21" s="10" t="s">
        <v>649</v>
      </c>
      <c r="C21" s="19" t="s">
        <v>201</v>
      </c>
      <c r="D21" s="15"/>
      <c r="E21" s="20"/>
      <c r="F21" s="21" t="s">
        <v>641</v>
      </c>
      <c r="G21" s="15"/>
    </row>
    <row r="22" spans="1:7" ht="15.7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G1"/>
    <mergeCell ref="A17:G17"/>
    <mergeCell ref="A3:G3"/>
    <mergeCell ref="A12:G12"/>
    <mergeCell ref="A2:G2"/>
    <mergeCell ref="A5:G5"/>
  </mergeCells>
  <dataValidations count="3">
    <dataValidation type="list" allowBlank="1" showErrorMessage="1" sqref="D13" xr:uid="{00000000-0002-0000-0600-000000000000}">
      <formula1>"TRL 7,TRL 8,TRL 9"</formula1>
      <formula2>0</formula2>
    </dataValidation>
    <dataValidation type="list" allowBlank="1" showErrorMessage="1" sqref="D6" xr:uid="{00000000-0002-0000-0600-000001000000}">
      <formula1>"RNG,Renewable hydrogen,Synthetic methane,Biogas,Methane LDAR,Other"</formula1>
      <formula2>0</formula2>
    </dataValidation>
    <dataValidation type="list" allowBlank="1" showErrorMessage="1" sqref="D9 D14 D20" xr:uid="{00000000-0002-0000-0600-000002000000}">
      <formula1>"Yes,No"</formula1>
      <formula2>0</formula2>
    </dataValidation>
  </dataValidations>
  <pageMargins left="0.5" right="0.5" top="0.5" bottom="0.5" header="0.511811023622047" footer="0.511811023622047"/>
  <pageSetup fitToHeight="0"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000"/>
  <sheetViews>
    <sheetView showGridLines="0" zoomScaleNormal="100" workbookViewId="0">
      <pane ySplit="5" topLeftCell="A6" activePane="bottomLeft" state="frozen"/>
      <selection pane="bottomLeft" sqref="A1:G1"/>
    </sheetView>
  </sheetViews>
  <sheetFormatPr defaultColWidth="14.453125" defaultRowHeight="15" customHeight="1"/>
  <cols>
    <col min="1" max="1" width="8" customWidth="1"/>
    <col min="2" max="2" width="50" customWidth="1"/>
    <col min="3" max="3" width="18" customWidth="1"/>
    <col min="4" max="4" width="38" customWidth="1"/>
    <col min="5" max="5" width="32" customWidth="1"/>
    <col min="6" max="6" width="8" customWidth="1"/>
    <col min="7" max="7" width="63.6328125" customWidth="1"/>
    <col min="8" max="26" width="8.6328125" customWidth="1"/>
  </cols>
  <sheetData>
    <row r="1" spans="1:7" ht="25.5" customHeight="1">
      <c r="A1" s="88" t="s">
        <v>0</v>
      </c>
      <c r="B1" s="66"/>
      <c r="C1" s="66"/>
      <c r="D1" s="66"/>
      <c r="E1" s="66"/>
      <c r="F1" s="66"/>
      <c r="G1" s="66"/>
    </row>
    <row r="2" spans="1:7" ht="21.75" customHeight="1">
      <c r="A2" s="92" t="s">
        <v>650</v>
      </c>
      <c r="B2" s="66"/>
      <c r="C2" s="66"/>
      <c r="D2" s="66"/>
      <c r="E2" s="66"/>
      <c r="F2" s="66"/>
      <c r="G2" s="66"/>
    </row>
    <row r="3" spans="1:7" ht="31.5" customHeight="1">
      <c r="A3" s="89" t="s">
        <v>651</v>
      </c>
      <c r="B3" s="90"/>
      <c r="C3" s="90"/>
      <c r="D3" s="90"/>
      <c r="E3" s="90"/>
      <c r="F3" s="90"/>
      <c r="G3" s="90"/>
    </row>
    <row r="4" spans="1:7" ht="24" customHeight="1">
      <c r="A4" s="27" t="s">
        <v>66</v>
      </c>
      <c r="B4" s="27" t="s">
        <v>185</v>
      </c>
      <c r="C4" s="27" t="s">
        <v>186</v>
      </c>
      <c r="D4" s="27" t="s">
        <v>187</v>
      </c>
      <c r="E4" s="27" t="s">
        <v>188</v>
      </c>
      <c r="F4" s="27" t="s">
        <v>189</v>
      </c>
      <c r="G4" s="27" t="s">
        <v>190</v>
      </c>
    </row>
    <row r="5" spans="1:7" ht="21.75" customHeight="1">
      <c r="A5" s="93" t="s">
        <v>652</v>
      </c>
      <c r="B5" s="94"/>
      <c r="C5" s="94"/>
      <c r="D5" s="94"/>
      <c r="E5" s="94"/>
      <c r="F5" s="94"/>
      <c r="G5" s="94"/>
    </row>
    <row r="6" spans="1:7" ht="49.5" customHeight="1">
      <c r="A6" s="13" t="s">
        <v>653</v>
      </c>
      <c r="B6" s="14" t="s">
        <v>654</v>
      </c>
      <c r="C6" s="16" t="s">
        <v>42</v>
      </c>
      <c r="D6" s="15"/>
      <c r="E6" s="17" t="s">
        <v>655</v>
      </c>
      <c r="F6" s="18" t="s">
        <v>656</v>
      </c>
      <c r="G6" s="15"/>
    </row>
    <row r="7" spans="1:7" ht="21.75" customHeight="1">
      <c r="A7" s="9" t="s">
        <v>657</v>
      </c>
      <c r="B7" s="10" t="s">
        <v>658</v>
      </c>
      <c r="C7" s="19" t="s">
        <v>32</v>
      </c>
      <c r="D7" s="15"/>
      <c r="E7" s="20"/>
      <c r="F7" s="21" t="s">
        <v>656</v>
      </c>
      <c r="G7" s="15"/>
    </row>
    <row r="8" spans="1:7" ht="36" customHeight="1">
      <c r="A8" s="13" t="s">
        <v>659</v>
      </c>
      <c r="B8" s="14" t="s">
        <v>660</v>
      </c>
      <c r="C8" s="16" t="s">
        <v>34</v>
      </c>
      <c r="D8" s="15"/>
      <c r="E8" s="17" t="s">
        <v>661</v>
      </c>
      <c r="F8" s="18" t="s">
        <v>656</v>
      </c>
      <c r="G8" s="15"/>
    </row>
    <row r="9" spans="1:7" ht="55.5" customHeight="1">
      <c r="A9" s="9" t="s">
        <v>662</v>
      </c>
      <c r="B9" s="10" t="s">
        <v>663</v>
      </c>
      <c r="C9" s="19" t="s">
        <v>34</v>
      </c>
      <c r="D9" s="15"/>
      <c r="E9" s="20" t="s">
        <v>664</v>
      </c>
      <c r="F9" s="21" t="s">
        <v>656</v>
      </c>
      <c r="G9" s="15"/>
    </row>
    <row r="10" spans="1:7" ht="39.75" customHeight="1">
      <c r="A10" s="13" t="s">
        <v>665</v>
      </c>
      <c r="B10" s="14" t="s">
        <v>666</v>
      </c>
      <c r="C10" s="16" t="s">
        <v>34</v>
      </c>
      <c r="D10" s="15"/>
      <c r="E10" s="17" t="s">
        <v>667</v>
      </c>
      <c r="F10" s="18" t="s">
        <v>656</v>
      </c>
      <c r="G10" s="15"/>
    </row>
    <row r="11" spans="1:7" ht="30" customHeight="1">
      <c r="A11" s="9" t="s">
        <v>668</v>
      </c>
      <c r="B11" s="10" t="s">
        <v>669</v>
      </c>
      <c r="C11" s="19" t="s">
        <v>34</v>
      </c>
      <c r="D11" s="15"/>
      <c r="E11" s="20" t="s">
        <v>670</v>
      </c>
      <c r="F11" s="21" t="s">
        <v>656</v>
      </c>
      <c r="G11" s="15"/>
    </row>
    <row r="12" spans="1:7" ht="30" customHeight="1">
      <c r="A12" s="13" t="s">
        <v>671</v>
      </c>
      <c r="B12" s="14" t="s">
        <v>672</v>
      </c>
      <c r="C12" s="16" t="s">
        <v>32</v>
      </c>
      <c r="D12" s="15"/>
      <c r="E12" s="17" t="s">
        <v>673</v>
      </c>
      <c r="F12" s="18" t="s">
        <v>656</v>
      </c>
      <c r="G12" s="15"/>
    </row>
    <row r="13" spans="1:7" ht="30" customHeight="1">
      <c r="A13" s="9" t="s">
        <v>674</v>
      </c>
      <c r="B13" s="10" t="s">
        <v>675</v>
      </c>
      <c r="C13" s="19" t="s">
        <v>32</v>
      </c>
      <c r="D13" s="15"/>
      <c r="E13" s="20" t="s">
        <v>676</v>
      </c>
      <c r="F13" s="21" t="s">
        <v>656</v>
      </c>
      <c r="G13" s="15"/>
    </row>
    <row r="14" spans="1:7" ht="150" customHeight="1">
      <c r="A14" s="13" t="s">
        <v>677</v>
      </c>
      <c r="B14" s="14" t="s">
        <v>678</v>
      </c>
      <c r="C14" s="16" t="s">
        <v>231</v>
      </c>
      <c r="D14" s="15"/>
      <c r="E14" s="17" t="s">
        <v>679</v>
      </c>
      <c r="F14" s="18" t="s">
        <v>656</v>
      </c>
      <c r="G14" s="15"/>
    </row>
    <row r="15" spans="1:7" ht="21.75" customHeight="1">
      <c r="A15" s="91" t="s">
        <v>680</v>
      </c>
      <c r="B15" s="66"/>
      <c r="C15" s="66"/>
      <c r="D15" s="66"/>
      <c r="E15" s="66"/>
      <c r="F15" s="66"/>
      <c r="G15" s="66"/>
    </row>
    <row r="16" spans="1:7" ht="73.5" customHeight="1">
      <c r="A16" s="13" t="s">
        <v>681</v>
      </c>
      <c r="B16" s="14" t="s">
        <v>682</v>
      </c>
      <c r="C16" s="16" t="s">
        <v>42</v>
      </c>
      <c r="D16" s="15"/>
      <c r="E16" s="17" t="s">
        <v>683</v>
      </c>
      <c r="F16" s="18" t="s">
        <v>684</v>
      </c>
      <c r="G16" s="15"/>
    </row>
    <row r="17" spans="1:7" ht="109.5" customHeight="1">
      <c r="A17" s="9" t="s">
        <v>685</v>
      </c>
      <c r="B17" s="10" t="s">
        <v>686</v>
      </c>
      <c r="C17" s="19" t="s">
        <v>307</v>
      </c>
      <c r="D17" s="15"/>
      <c r="E17" s="20" t="s">
        <v>687</v>
      </c>
      <c r="F17" s="21" t="s">
        <v>684</v>
      </c>
      <c r="G17" s="15"/>
    </row>
    <row r="18" spans="1:7" ht="39.75" customHeight="1">
      <c r="A18" s="13" t="s">
        <v>688</v>
      </c>
      <c r="B18" s="14" t="s">
        <v>689</v>
      </c>
      <c r="C18" s="16" t="s">
        <v>32</v>
      </c>
      <c r="D18" s="15"/>
      <c r="E18" s="17" t="s">
        <v>690</v>
      </c>
      <c r="F18" s="18" t="s">
        <v>684</v>
      </c>
      <c r="G18" s="15"/>
    </row>
    <row r="19" spans="1:7" ht="30" customHeight="1">
      <c r="A19" s="9" t="s">
        <v>691</v>
      </c>
      <c r="B19" s="10" t="s">
        <v>692</v>
      </c>
      <c r="C19" s="19" t="s">
        <v>34</v>
      </c>
      <c r="D19" s="15"/>
      <c r="E19" s="20" t="s">
        <v>693</v>
      </c>
      <c r="F19" s="21" t="s">
        <v>684</v>
      </c>
      <c r="G19" s="15"/>
    </row>
    <row r="20" spans="1:7" ht="30" customHeight="1">
      <c r="A20" s="13" t="s">
        <v>694</v>
      </c>
      <c r="B20" s="14" t="s">
        <v>695</v>
      </c>
      <c r="C20" s="16" t="s">
        <v>34</v>
      </c>
      <c r="D20" s="15"/>
      <c r="E20" s="17" t="s">
        <v>696</v>
      </c>
      <c r="F20" s="18" t="s">
        <v>684</v>
      </c>
      <c r="G20" s="15"/>
    </row>
    <row r="21" spans="1:7" ht="21.75" customHeight="1">
      <c r="A21" s="9" t="s">
        <v>697</v>
      </c>
      <c r="B21" s="10" t="s">
        <v>698</v>
      </c>
      <c r="C21" s="19" t="s">
        <v>42</v>
      </c>
      <c r="D21" s="15"/>
      <c r="E21" s="20" t="s">
        <v>699</v>
      </c>
      <c r="F21" s="21" t="s">
        <v>684</v>
      </c>
      <c r="G21" s="15"/>
    </row>
    <row r="22" spans="1:7" ht="30" customHeight="1">
      <c r="A22" s="13" t="s">
        <v>700</v>
      </c>
      <c r="B22" s="14" t="s">
        <v>701</v>
      </c>
      <c r="C22" s="16" t="s">
        <v>32</v>
      </c>
      <c r="D22" s="15"/>
      <c r="E22" s="17" t="s">
        <v>702</v>
      </c>
      <c r="F22" s="18" t="s">
        <v>684</v>
      </c>
      <c r="G22" s="15"/>
    </row>
    <row r="23" spans="1:7" ht="21.75" customHeight="1">
      <c r="A23" s="9" t="s">
        <v>703</v>
      </c>
      <c r="B23" s="10" t="s">
        <v>704</v>
      </c>
      <c r="C23" s="19" t="s">
        <v>44</v>
      </c>
      <c r="D23" s="15"/>
      <c r="E23" s="20" t="s">
        <v>705</v>
      </c>
      <c r="F23" s="21" t="s">
        <v>684</v>
      </c>
      <c r="G23" s="15"/>
    </row>
    <row r="24" spans="1:7" ht="30" customHeight="1">
      <c r="A24" s="13" t="s">
        <v>706</v>
      </c>
      <c r="B24" s="14" t="s">
        <v>707</v>
      </c>
      <c r="C24" s="16" t="s">
        <v>32</v>
      </c>
      <c r="D24" s="15"/>
      <c r="E24" s="17" t="s">
        <v>708</v>
      </c>
      <c r="F24" s="18" t="s">
        <v>684</v>
      </c>
      <c r="G24" s="15"/>
    </row>
    <row r="25" spans="1:7" ht="21.75" customHeight="1">
      <c r="A25" s="91" t="s">
        <v>709</v>
      </c>
      <c r="B25" s="66"/>
      <c r="C25" s="66"/>
      <c r="D25" s="66"/>
      <c r="E25" s="66"/>
      <c r="F25" s="66"/>
      <c r="G25" s="66"/>
    </row>
    <row r="26" spans="1:7" ht="37.5" customHeight="1">
      <c r="A26" s="13" t="s">
        <v>710</v>
      </c>
      <c r="B26" s="14" t="s">
        <v>711</v>
      </c>
      <c r="C26" s="16" t="s">
        <v>42</v>
      </c>
      <c r="D26" s="15"/>
      <c r="E26" s="17" t="s">
        <v>712</v>
      </c>
      <c r="F26" s="18" t="s">
        <v>713</v>
      </c>
      <c r="G26" s="15"/>
    </row>
    <row r="27" spans="1:7" ht="30" customHeight="1">
      <c r="A27" s="9" t="s">
        <v>714</v>
      </c>
      <c r="B27" s="10" t="s">
        <v>715</v>
      </c>
      <c r="C27" s="19" t="s">
        <v>42</v>
      </c>
      <c r="D27" s="15"/>
      <c r="E27" s="20" t="s">
        <v>716</v>
      </c>
      <c r="F27" s="21" t="s">
        <v>713</v>
      </c>
      <c r="G27" s="15"/>
    </row>
    <row r="28" spans="1:7" ht="39" customHeight="1">
      <c r="A28" s="13" t="s">
        <v>717</v>
      </c>
      <c r="B28" s="14" t="s">
        <v>718</v>
      </c>
      <c r="C28" s="16" t="s">
        <v>40</v>
      </c>
      <c r="D28" s="15"/>
      <c r="E28" s="17" t="s">
        <v>719</v>
      </c>
      <c r="F28" s="18" t="s">
        <v>713</v>
      </c>
      <c r="G28" s="15"/>
    </row>
    <row r="29" spans="1:7" ht="30" customHeight="1">
      <c r="A29" s="9" t="s">
        <v>720</v>
      </c>
      <c r="B29" s="10" t="s">
        <v>721</v>
      </c>
      <c r="C29" s="19" t="s">
        <v>42</v>
      </c>
      <c r="D29" s="15"/>
      <c r="E29" s="20" t="s">
        <v>722</v>
      </c>
      <c r="F29" s="21" t="s">
        <v>713</v>
      </c>
      <c r="G29" s="15"/>
    </row>
    <row r="30" spans="1:7" ht="39.75" customHeight="1">
      <c r="A30" s="13" t="s">
        <v>723</v>
      </c>
      <c r="B30" s="14" t="s">
        <v>724</v>
      </c>
      <c r="C30" s="16" t="s">
        <v>42</v>
      </c>
      <c r="D30" s="15"/>
      <c r="E30" s="17" t="s">
        <v>725</v>
      </c>
      <c r="F30" s="18" t="s">
        <v>713</v>
      </c>
      <c r="G30" s="15"/>
    </row>
    <row r="31" spans="1:7" ht="39.75" customHeight="1">
      <c r="A31" s="9" t="s">
        <v>726</v>
      </c>
      <c r="B31" s="10" t="s">
        <v>727</v>
      </c>
      <c r="C31" s="19" t="s">
        <v>42</v>
      </c>
      <c r="D31" s="15"/>
      <c r="E31" s="20" t="s">
        <v>728</v>
      </c>
      <c r="F31" s="21" t="s">
        <v>713</v>
      </c>
      <c r="G31" s="15"/>
    </row>
    <row r="32" spans="1:7" ht="21.75" customHeight="1">
      <c r="A32" s="13" t="s">
        <v>729</v>
      </c>
      <c r="B32" s="14" t="s">
        <v>730</v>
      </c>
      <c r="C32" s="16" t="s">
        <v>38</v>
      </c>
      <c r="D32" s="15"/>
      <c r="E32" s="17" t="s">
        <v>731</v>
      </c>
      <c r="F32" s="18" t="s">
        <v>713</v>
      </c>
      <c r="G32" s="15"/>
    </row>
    <row r="33" spans="1:7" ht="21.75" customHeight="1">
      <c r="A33" s="9" t="s">
        <v>732</v>
      </c>
      <c r="B33" s="10" t="s">
        <v>733</v>
      </c>
      <c r="C33" s="19" t="s">
        <v>38</v>
      </c>
      <c r="D33" s="15"/>
      <c r="E33" s="20" t="s">
        <v>731</v>
      </c>
      <c r="F33" s="21" t="s">
        <v>713</v>
      </c>
      <c r="G33" s="15"/>
    </row>
    <row r="34" spans="1:7" ht="109.5" customHeight="1">
      <c r="A34" s="13" t="s">
        <v>734</v>
      </c>
      <c r="B34" s="14" t="s">
        <v>735</v>
      </c>
      <c r="C34" s="16" t="s">
        <v>307</v>
      </c>
      <c r="D34" s="15"/>
      <c r="E34" s="17" t="s">
        <v>736</v>
      </c>
      <c r="F34" s="18" t="s">
        <v>713</v>
      </c>
      <c r="G34" s="15"/>
    </row>
    <row r="35" spans="1:7" ht="21.75" customHeight="1">
      <c r="A35" s="91" t="s">
        <v>737</v>
      </c>
      <c r="B35" s="66"/>
      <c r="C35" s="66"/>
      <c r="D35" s="66"/>
      <c r="E35" s="66"/>
      <c r="F35" s="66"/>
      <c r="G35" s="66"/>
    </row>
    <row r="36" spans="1:7" ht="180" customHeight="1">
      <c r="A36" s="13" t="s">
        <v>738</v>
      </c>
      <c r="B36" s="14" t="s">
        <v>739</v>
      </c>
      <c r="C36" s="16" t="s">
        <v>740</v>
      </c>
      <c r="D36" s="15"/>
      <c r="E36" s="17"/>
      <c r="F36" s="18" t="s">
        <v>741</v>
      </c>
      <c r="G36" s="15"/>
    </row>
    <row r="37" spans="1:7" ht="159.75" customHeight="1">
      <c r="A37" s="9" t="s">
        <v>742</v>
      </c>
      <c r="B37" s="10" t="s">
        <v>743</v>
      </c>
      <c r="C37" s="19" t="s">
        <v>231</v>
      </c>
      <c r="D37" s="15"/>
      <c r="E37" s="20" t="s">
        <v>744</v>
      </c>
      <c r="F37" s="21" t="s">
        <v>741</v>
      </c>
      <c r="G37" s="15"/>
    </row>
    <row r="38" spans="1:7" ht="15.75" customHeight="1"/>
    <row r="39" spans="1:7" ht="15.75" customHeight="1"/>
    <row r="40" spans="1:7" ht="15.75" customHeight="1"/>
    <row r="41" spans="1:7" ht="15.75" customHeight="1"/>
    <row r="42" spans="1:7" ht="15.75" customHeight="1"/>
    <row r="43" spans="1:7" ht="15.75" customHeight="1"/>
    <row r="44" spans="1:7" ht="15.75" customHeight="1"/>
    <row r="45" spans="1:7" ht="15.75" customHeight="1"/>
    <row r="46" spans="1:7" ht="15.75" customHeight="1"/>
    <row r="47" spans="1:7" ht="15.75" customHeight="1"/>
    <row r="48" spans="1: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G1"/>
    <mergeCell ref="A3:G3"/>
    <mergeCell ref="A35:G35"/>
    <mergeCell ref="A2:G2"/>
    <mergeCell ref="A15:G15"/>
    <mergeCell ref="A25:G25"/>
    <mergeCell ref="A5:G5"/>
  </mergeCells>
  <dataValidations count="2">
    <dataValidation type="list" allowBlank="1" showErrorMessage="1" sqref="D28" xr:uid="{00000000-0002-0000-0700-000000000000}">
      <formula1>"Yes,No"</formula1>
      <formula2>0</formula2>
    </dataValidation>
    <dataValidation type="list" allowBlank="1" showErrorMessage="1" sqref="D21" xr:uid="{00000000-0002-0000-0700-000001000000}">
      <formula1>"Owned,Leased,Option agreement,Under negotiation,Not secured"</formula1>
      <formula2>0</formula2>
    </dataValidation>
  </dataValidations>
  <pageMargins left="0.5" right="0.5" top="0.5" bottom="0.5" header="0.511811023622047" footer="0.511811023622047"/>
  <pageSetup fitToHeight="0"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00"/>
  <sheetViews>
    <sheetView zoomScaleNormal="100" workbookViewId="0">
      <selection activeCell="B64" sqref="B64"/>
    </sheetView>
  </sheetViews>
  <sheetFormatPr defaultColWidth="14.453125" defaultRowHeight="15" customHeight="1"/>
  <cols>
    <col min="1" max="1" width="10.36328125" customWidth="1"/>
    <col min="2" max="2" width="50" customWidth="1"/>
    <col min="3" max="4" width="18" customWidth="1"/>
    <col min="5" max="5" width="32" customWidth="1"/>
    <col min="6" max="6" width="12" customWidth="1"/>
    <col min="7" max="26" width="8.6328125" customWidth="1"/>
  </cols>
  <sheetData>
    <row r="1" spans="1:6" ht="25.5" customHeight="1">
      <c r="A1" s="96" t="s">
        <v>0</v>
      </c>
      <c r="B1" s="66"/>
      <c r="C1" s="66"/>
      <c r="D1" s="66"/>
      <c r="E1" s="66"/>
      <c r="F1" s="66"/>
    </row>
    <row r="2" spans="1:6" ht="21.75" customHeight="1">
      <c r="A2" s="74" t="s">
        <v>745</v>
      </c>
      <c r="B2" s="66"/>
      <c r="C2" s="66"/>
      <c r="D2" s="66"/>
      <c r="E2" s="66"/>
      <c r="F2" s="66"/>
    </row>
    <row r="3" spans="1:6" ht="43.5" customHeight="1">
      <c r="A3" s="69" t="s">
        <v>746</v>
      </c>
      <c r="B3" s="66"/>
      <c r="C3" s="66"/>
      <c r="D3" s="66"/>
      <c r="E3" s="66"/>
      <c r="F3" s="66"/>
    </row>
    <row r="4" spans="1:6" ht="14.25" customHeight="1"/>
    <row r="5" spans="1:6" ht="21.75" customHeight="1">
      <c r="A5" s="95" t="s">
        <v>747</v>
      </c>
      <c r="B5" s="66"/>
      <c r="C5" s="66"/>
      <c r="D5" s="66"/>
      <c r="E5" s="66"/>
      <c r="F5" s="66"/>
    </row>
    <row r="6" spans="1:6" ht="26">
      <c r="A6" s="58">
        <v>1.1000000000000001</v>
      </c>
      <c r="B6" s="3" t="s">
        <v>1387</v>
      </c>
      <c r="C6" s="28"/>
      <c r="D6" s="29" t="s">
        <v>198</v>
      </c>
    </row>
    <row r="7" spans="1:6" ht="15" customHeight="1">
      <c r="A7" s="58">
        <v>1.2</v>
      </c>
      <c r="B7" s="3" t="s">
        <v>1388</v>
      </c>
    </row>
    <row r="8" spans="1:6" ht="60" customHeight="1">
      <c r="A8" s="59"/>
      <c r="B8" s="97"/>
      <c r="C8" s="98"/>
      <c r="D8" s="98"/>
      <c r="E8" s="98"/>
    </row>
    <row r="9" spans="1:6" ht="15" customHeight="1">
      <c r="A9" s="58">
        <v>1.3</v>
      </c>
      <c r="B9" s="3" t="s">
        <v>1389</v>
      </c>
    </row>
    <row r="10" spans="1:6" ht="15" customHeight="1">
      <c r="A10" s="59"/>
      <c r="B10" s="4" t="s">
        <v>748</v>
      </c>
      <c r="C10" s="28"/>
      <c r="D10" s="29" t="s">
        <v>749</v>
      </c>
    </row>
    <row r="11" spans="1:6" ht="15" customHeight="1">
      <c r="A11" s="59"/>
      <c r="B11" s="4" t="s">
        <v>750</v>
      </c>
      <c r="C11" s="28"/>
    </row>
    <row r="12" spans="1:6" ht="48">
      <c r="A12" s="59"/>
      <c r="B12" s="4" t="s">
        <v>751</v>
      </c>
      <c r="C12" s="28"/>
      <c r="D12" s="29" t="s">
        <v>752</v>
      </c>
    </row>
    <row r="13" spans="1:6" ht="14.5">
      <c r="A13" s="58">
        <v>1.4</v>
      </c>
      <c r="B13" s="3" t="s">
        <v>1390</v>
      </c>
    </row>
    <row r="14" spans="1:6" ht="30" customHeight="1">
      <c r="A14" s="59"/>
      <c r="B14" s="97"/>
      <c r="C14" s="98"/>
      <c r="D14" s="98"/>
      <c r="E14" s="98"/>
    </row>
    <row r="15" spans="1:6" ht="14.5">
      <c r="A15" s="59"/>
      <c r="B15" s="99" t="s">
        <v>753</v>
      </c>
      <c r="C15" s="66"/>
      <c r="D15" s="66"/>
      <c r="E15" s="66"/>
    </row>
    <row r="16" spans="1:6" ht="14.5">
      <c r="A16" s="58">
        <v>1.5</v>
      </c>
      <c r="B16" s="3" t="s">
        <v>1391</v>
      </c>
    </row>
    <row r="17" spans="1:5" ht="15" customHeight="1">
      <c r="A17" s="59"/>
      <c r="B17" s="30" t="s">
        <v>754</v>
      </c>
      <c r="C17" s="30" t="s">
        <v>755</v>
      </c>
      <c r="D17" s="30"/>
      <c r="E17" s="30"/>
    </row>
    <row r="18" spans="1:5" ht="15" customHeight="1">
      <c r="A18" s="59"/>
      <c r="B18" s="4" t="s">
        <v>756</v>
      </c>
    </row>
    <row r="19" spans="1:5" ht="25">
      <c r="A19" s="59"/>
      <c r="B19" s="4" t="s">
        <v>757</v>
      </c>
    </row>
    <row r="20" spans="1:5" ht="15" customHeight="1">
      <c r="A20" s="59"/>
      <c r="B20" s="4" t="s">
        <v>758</v>
      </c>
    </row>
    <row r="21" spans="1:5" ht="15" customHeight="1">
      <c r="A21" s="59"/>
      <c r="B21" s="4" t="s">
        <v>759</v>
      </c>
    </row>
    <row r="22" spans="1:5" ht="15" customHeight="1">
      <c r="A22" s="59"/>
      <c r="B22" s="4" t="s">
        <v>760</v>
      </c>
    </row>
    <row r="23" spans="1:5" ht="15" customHeight="1">
      <c r="A23" s="59"/>
      <c r="B23" s="4" t="s">
        <v>761</v>
      </c>
    </row>
    <row r="24" spans="1:5" ht="15" customHeight="1">
      <c r="A24" s="59"/>
      <c r="B24" s="30" t="s">
        <v>762</v>
      </c>
      <c r="C24" s="30" t="s">
        <v>755</v>
      </c>
      <c r="D24" s="30"/>
      <c r="E24" s="30"/>
    </row>
    <row r="25" spans="1:5" ht="15" customHeight="1">
      <c r="A25" s="59"/>
      <c r="B25" s="4" t="s">
        <v>763</v>
      </c>
    </row>
    <row r="26" spans="1:5" ht="15" customHeight="1">
      <c r="A26" s="59"/>
      <c r="B26" s="4" t="s">
        <v>764</v>
      </c>
    </row>
    <row r="27" spans="1:5" ht="14.5">
      <c r="A27" s="59"/>
      <c r="B27" s="4" t="s">
        <v>765</v>
      </c>
    </row>
    <row r="28" spans="1:5" ht="25">
      <c r="A28" s="59"/>
      <c r="B28" s="4" t="s">
        <v>766</v>
      </c>
    </row>
    <row r="29" spans="1:5" ht="14.5">
      <c r="A29" s="59"/>
      <c r="B29" s="4" t="s">
        <v>767</v>
      </c>
    </row>
    <row r="30" spans="1:5" ht="14.5">
      <c r="A30" s="59"/>
      <c r="B30" s="4" t="s">
        <v>768</v>
      </c>
    </row>
    <row r="31" spans="1:5" ht="14.5">
      <c r="A31" s="59"/>
      <c r="B31" s="4" t="s">
        <v>769</v>
      </c>
    </row>
    <row r="32" spans="1:5" ht="14.5">
      <c r="A32" s="59"/>
      <c r="B32" s="4" t="s">
        <v>770</v>
      </c>
    </row>
    <row r="33" spans="1:6" ht="15" customHeight="1">
      <c r="A33" s="59"/>
      <c r="B33" s="30" t="s">
        <v>771</v>
      </c>
      <c r="C33" s="30" t="s">
        <v>755</v>
      </c>
      <c r="D33" s="64"/>
      <c r="E33" s="64"/>
    </row>
    <row r="34" spans="1:6" ht="15" customHeight="1">
      <c r="A34" s="59"/>
      <c r="B34" s="4" t="s">
        <v>772</v>
      </c>
    </row>
    <row r="35" spans="1:6" ht="15" customHeight="1">
      <c r="A35" s="59"/>
      <c r="B35" s="4" t="s">
        <v>773</v>
      </c>
    </row>
    <row r="36" spans="1:6" ht="14.5">
      <c r="A36" s="59"/>
      <c r="B36" s="4" t="s">
        <v>774</v>
      </c>
    </row>
    <row r="37" spans="1:6" ht="15" customHeight="1">
      <c r="A37" s="59"/>
      <c r="B37" s="4" t="s">
        <v>775</v>
      </c>
    </row>
    <row r="38" spans="1:6" ht="15" customHeight="1">
      <c r="A38" s="59"/>
      <c r="B38" s="4" t="s">
        <v>776</v>
      </c>
    </row>
    <row r="39" spans="1:6" ht="15" customHeight="1">
      <c r="A39" s="59"/>
      <c r="B39" s="30" t="s">
        <v>777</v>
      </c>
      <c r="C39" s="30" t="s">
        <v>755</v>
      </c>
      <c r="D39" s="30"/>
      <c r="E39" s="30"/>
    </row>
    <row r="40" spans="1:6" ht="15" customHeight="1">
      <c r="A40" s="59"/>
      <c r="B40" s="4" t="s">
        <v>778</v>
      </c>
    </row>
    <row r="41" spans="1:6" ht="14.5">
      <c r="A41" s="59"/>
      <c r="B41" s="4" t="s">
        <v>779</v>
      </c>
    </row>
    <row r="42" spans="1:6" ht="14.5">
      <c r="A42" s="59"/>
      <c r="B42" s="4" t="s">
        <v>780</v>
      </c>
    </row>
    <row r="43" spans="1:6" ht="26">
      <c r="A43" s="58">
        <v>1.6</v>
      </c>
      <c r="B43" s="3" t="s">
        <v>1392</v>
      </c>
    </row>
    <row r="44" spans="1:6" ht="60" customHeight="1">
      <c r="A44" s="59"/>
      <c r="B44" s="97"/>
      <c r="C44" s="98"/>
      <c r="D44" s="98"/>
      <c r="E44" s="98"/>
    </row>
    <row r="45" spans="1:6" ht="15.75" customHeight="1"/>
    <row r="46" spans="1:6" ht="21.75" customHeight="1">
      <c r="A46" s="95" t="s">
        <v>781</v>
      </c>
      <c r="B46" s="66"/>
      <c r="C46" s="66"/>
      <c r="D46" s="66"/>
      <c r="E46" s="66"/>
      <c r="F46" s="66"/>
    </row>
    <row r="47" spans="1:6" ht="39.75" customHeight="1">
      <c r="A47" s="69" t="s">
        <v>782</v>
      </c>
      <c r="B47" s="66"/>
      <c r="C47" s="66"/>
      <c r="D47" s="66"/>
      <c r="E47" s="66"/>
      <c r="F47" s="66"/>
    </row>
    <row r="48" spans="1:6" ht="23.25" customHeight="1">
      <c r="A48" s="31" t="s">
        <v>66</v>
      </c>
      <c r="B48" s="31" t="s">
        <v>783</v>
      </c>
      <c r="C48" s="31" t="s">
        <v>784</v>
      </c>
      <c r="D48" s="31" t="s">
        <v>785</v>
      </c>
      <c r="E48" s="31" t="s">
        <v>786</v>
      </c>
    </row>
    <row r="49" spans="1:6" ht="31.5" customHeight="1">
      <c r="A49" s="58" t="s">
        <v>787</v>
      </c>
      <c r="B49" s="4" t="s">
        <v>788</v>
      </c>
      <c r="C49" s="32" t="s">
        <v>789</v>
      </c>
      <c r="D49" s="4" t="s">
        <v>790</v>
      </c>
      <c r="E49" s="29" t="s">
        <v>791</v>
      </c>
    </row>
    <row r="50" spans="1:6" ht="31.5" customHeight="1">
      <c r="A50" s="58" t="s">
        <v>792</v>
      </c>
      <c r="B50" s="4" t="s">
        <v>793</v>
      </c>
      <c r="C50" s="32" t="s">
        <v>794</v>
      </c>
      <c r="D50" s="4" t="s">
        <v>790</v>
      </c>
      <c r="E50" s="29" t="s">
        <v>795</v>
      </c>
    </row>
    <row r="51" spans="1:6" ht="31.5" customHeight="1">
      <c r="A51" s="58" t="s">
        <v>796</v>
      </c>
      <c r="B51" s="4" t="s">
        <v>797</v>
      </c>
      <c r="C51" s="32" t="s">
        <v>798</v>
      </c>
      <c r="D51" s="4" t="s">
        <v>790</v>
      </c>
      <c r="E51" s="29" t="s">
        <v>799</v>
      </c>
    </row>
    <row r="52" spans="1:6" ht="31.5" customHeight="1">
      <c r="A52" s="58" t="s">
        <v>800</v>
      </c>
      <c r="B52" s="4" t="s">
        <v>801</v>
      </c>
      <c r="C52" s="32" t="s">
        <v>13</v>
      </c>
      <c r="D52" s="4" t="s">
        <v>790</v>
      </c>
      <c r="E52" s="29" t="s">
        <v>802</v>
      </c>
    </row>
    <row r="53" spans="1:6" ht="39" customHeight="1">
      <c r="A53" s="58" t="s">
        <v>803</v>
      </c>
      <c r="B53" s="4" t="s">
        <v>804</v>
      </c>
      <c r="C53" s="32" t="s">
        <v>805</v>
      </c>
      <c r="D53" s="4" t="s">
        <v>790</v>
      </c>
      <c r="E53" s="29" t="s">
        <v>806</v>
      </c>
    </row>
    <row r="54" spans="1:6" ht="31.5" customHeight="1">
      <c r="A54" s="58" t="s">
        <v>807</v>
      </c>
      <c r="B54" s="4" t="s">
        <v>808</v>
      </c>
      <c r="C54" s="32" t="s">
        <v>809</v>
      </c>
      <c r="D54" s="4" t="s">
        <v>790</v>
      </c>
      <c r="E54" s="29" t="s">
        <v>810</v>
      </c>
    </row>
    <row r="55" spans="1:6" ht="84">
      <c r="A55" s="58" t="s">
        <v>811</v>
      </c>
      <c r="B55" s="4" t="s">
        <v>812</v>
      </c>
      <c r="C55" s="32" t="s">
        <v>813</v>
      </c>
      <c r="D55" s="4" t="s">
        <v>814</v>
      </c>
      <c r="E55" s="29" t="s">
        <v>815</v>
      </c>
    </row>
    <row r="56" spans="1:6" ht="31.5" customHeight="1">
      <c r="A56" s="58" t="s">
        <v>816</v>
      </c>
      <c r="B56" s="4" t="s">
        <v>817</v>
      </c>
      <c r="C56" s="32" t="s">
        <v>818</v>
      </c>
      <c r="D56" s="4" t="s">
        <v>790</v>
      </c>
      <c r="E56" s="29" t="s">
        <v>819</v>
      </c>
    </row>
    <row r="57" spans="1:6" ht="31.5" customHeight="1">
      <c r="A57" s="58" t="s">
        <v>820</v>
      </c>
      <c r="B57" s="4" t="s">
        <v>821</v>
      </c>
      <c r="C57" s="32" t="s">
        <v>822</v>
      </c>
      <c r="D57" s="4" t="s">
        <v>790</v>
      </c>
      <c r="E57" s="29" t="s">
        <v>823</v>
      </c>
    </row>
    <row r="58" spans="1:6" ht="90" customHeight="1">
      <c r="A58" s="100" t="s">
        <v>1396</v>
      </c>
      <c r="B58" s="66"/>
      <c r="C58" s="66"/>
      <c r="D58" s="66"/>
      <c r="E58" s="66"/>
      <c r="F58" s="66"/>
    </row>
    <row r="59" spans="1:6" ht="21.75" customHeight="1">
      <c r="A59" s="95" t="s">
        <v>824</v>
      </c>
      <c r="B59" s="66"/>
      <c r="C59" s="66"/>
      <c r="D59" s="66"/>
      <c r="E59" s="66"/>
      <c r="F59" s="66"/>
    </row>
    <row r="60" spans="1:6" ht="43" customHeight="1">
      <c r="A60" s="69" t="s">
        <v>1395</v>
      </c>
      <c r="B60" s="66"/>
      <c r="C60" s="66"/>
      <c r="D60" s="66"/>
      <c r="E60" s="66"/>
      <c r="F60" s="66"/>
    </row>
    <row r="61" spans="1:6" ht="23.25" customHeight="1">
      <c r="A61" s="31" t="s">
        <v>66</v>
      </c>
      <c r="B61" s="31" t="s">
        <v>783</v>
      </c>
      <c r="C61" s="31" t="s">
        <v>825</v>
      </c>
      <c r="D61" s="31" t="s">
        <v>785</v>
      </c>
      <c r="E61" s="31" t="s">
        <v>826</v>
      </c>
      <c r="F61" s="57"/>
    </row>
    <row r="62" spans="1:6" ht="24">
      <c r="A62" s="58" t="s">
        <v>827</v>
      </c>
      <c r="B62" s="4" t="s">
        <v>828</v>
      </c>
      <c r="C62" s="62">
        <v>5.3114499999999998</v>
      </c>
      <c r="D62" s="4" t="s">
        <v>829</v>
      </c>
      <c r="E62" s="29" t="s">
        <v>830</v>
      </c>
      <c r="F62" s="29"/>
    </row>
    <row r="63" spans="1:6" ht="36">
      <c r="A63" s="60" t="s">
        <v>832</v>
      </c>
      <c r="B63" s="4" t="s">
        <v>833</v>
      </c>
      <c r="C63" s="62">
        <v>1.1259999999999999</v>
      </c>
      <c r="D63" s="4" t="s">
        <v>829</v>
      </c>
      <c r="E63" s="29" t="s">
        <v>834</v>
      </c>
      <c r="F63" s="29"/>
    </row>
    <row r="64" spans="1:6" ht="36">
      <c r="A64" s="61" t="s">
        <v>835</v>
      </c>
      <c r="B64" s="4" t="s">
        <v>836</v>
      </c>
      <c r="C64" s="63">
        <v>1.274</v>
      </c>
      <c r="D64" s="4" t="s">
        <v>829</v>
      </c>
      <c r="E64" s="29" t="s">
        <v>837</v>
      </c>
      <c r="F64" s="29"/>
    </row>
    <row r="65" spans="1:6" ht="72">
      <c r="A65" s="58" t="s">
        <v>838</v>
      </c>
      <c r="B65" s="4" t="s">
        <v>1394</v>
      </c>
      <c r="C65" s="55"/>
      <c r="D65" s="4" t="s">
        <v>839</v>
      </c>
      <c r="E65" s="29" t="s">
        <v>1393</v>
      </c>
      <c r="F65" s="29"/>
    </row>
    <row r="66" spans="1:6" ht="60">
      <c r="A66" s="58" t="s">
        <v>840</v>
      </c>
      <c r="B66" s="4" t="s">
        <v>841</v>
      </c>
      <c r="C66" s="28"/>
      <c r="D66" s="4" t="s">
        <v>842</v>
      </c>
      <c r="E66" s="29" t="s">
        <v>843</v>
      </c>
      <c r="F66" s="29"/>
    </row>
    <row r="67" spans="1:6" ht="21.75" customHeight="1">
      <c r="A67" s="66"/>
      <c r="B67" s="66"/>
      <c r="C67" s="66"/>
      <c r="D67" s="66"/>
      <c r="E67" s="66"/>
      <c r="F67" s="66"/>
    </row>
    <row r="68" spans="1:6" ht="49.5" customHeight="1">
      <c r="A68" s="95" t="s">
        <v>844</v>
      </c>
      <c r="B68" s="66"/>
      <c r="C68" s="66"/>
      <c r="D68" s="66"/>
      <c r="E68" s="66"/>
      <c r="F68" s="66"/>
    </row>
    <row r="69" spans="1:6" ht="37" customHeight="1">
      <c r="A69" s="101" t="s">
        <v>845</v>
      </c>
      <c r="B69" s="101"/>
      <c r="C69" s="101"/>
      <c r="D69" s="101"/>
      <c r="E69" s="101"/>
      <c r="F69" s="101"/>
    </row>
    <row r="70" spans="1:6" ht="27.75" customHeight="1">
      <c r="A70" s="31" t="s">
        <v>66</v>
      </c>
      <c r="B70" s="31" t="s">
        <v>846</v>
      </c>
      <c r="C70" s="31" t="s">
        <v>847</v>
      </c>
      <c r="D70" s="31" t="s">
        <v>785</v>
      </c>
      <c r="E70" s="31" t="s">
        <v>848</v>
      </c>
      <c r="F70" s="31" t="s">
        <v>849</v>
      </c>
    </row>
    <row r="71" spans="1:6" ht="27.75" customHeight="1">
      <c r="A71" s="58" t="s">
        <v>850</v>
      </c>
      <c r="B71" s="28"/>
      <c r="C71" s="28"/>
      <c r="D71" s="28"/>
      <c r="E71" s="28"/>
      <c r="F71" s="28"/>
    </row>
    <row r="72" spans="1:6" ht="27.75" customHeight="1">
      <c r="A72" s="58" t="s">
        <v>851</v>
      </c>
      <c r="B72" s="28"/>
      <c r="C72" s="28"/>
      <c r="D72" s="28"/>
      <c r="E72" s="28"/>
      <c r="F72" s="28"/>
    </row>
    <row r="73" spans="1:6" ht="15" customHeight="1">
      <c r="A73" s="58" t="s">
        <v>852</v>
      </c>
      <c r="B73" s="28"/>
      <c r="C73" s="28"/>
      <c r="D73" s="28"/>
      <c r="E73" s="28"/>
      <c r="F73" s="28"/>
    </row>
    <row r="74" spans="1:6" ht="15.75" customHeight="1">
      <c r="B74" s="29" t="s">
        <v>853</v>
      </c>
    </row>
    <row r="75" spans="1:6" ht="21.75" customHeight="1">
      <c r="A75" s="66"/>
      <c r="B75" s="66"/>
      <c r="C75" s="66"/>
      <c r="D75" s="66"/>
      <c r="E75" s="66"/>
      <c r="F75" s="66"/>
    </row>
    <row r="76" spans="1:6" ht="39.75" customHeight="1">
      <c r="A76" s="95" t="s">
        <v>854</v>
      </c>
      <c r="B76" s="66"/>
      <c r="C76" s="66"/>
      <c r="D76" s="66"/>
      <c r="E76" s="66"/>
      <c r="F76" s="66"/>
    </row>
    <row r="77" spans="1:6" ht="15" customHeight="1">
      <c r="A77" s="1" t="s">
        <v>855</v>
      </c>
    </row>
    <row r="78" spans="1:6" ht="30" customHeight="1">
      <c r="A78" s="31" t="s">
        <v>66</v>
      </c>
      <c r="B78" s="31" t="s">
        <v>856</v>
      </c>
      <c r="C78" s="31" t="s">
        <v>825</v>
      </c>
      <c r="D78" s="31" t="s">
        <v>785</v>
      </c>
      <c r="E78" s="31" t="s">
        <v>857</v>
      </c>
    </row>
    <row r="79" spans="1:6" ht="30" customHeight="1">
      <c r="A79" s="58" t="s">
        <v>858</v>
      </c>
      <c r="B79" s="4" t="s">
        <v>859</v>
      </c>
      <c r="C79" s="33">
        <f>IFERROR('LCA-D1'!C26,0)+IFERROR('LCA-D2'!C22,0)</f>
        <v>0</v>
      </c>
      <c r="D79" s="4" t="s">
        <v>860</v>
      </c>
      <c r="E79" s="29" t="s">
        <v>861</v>
      </c>
    </row>
    <row r="80" spans="1:6" ht="30" customHeight="1">
      <c r="A80" s="58" t="s">
        <v>862</v>
      </c>
      <c r="B80" s="4" t="s">
        <v>863</v>
      </c>
      <c r="C80" s="33">
        <f>IFERROR('LCA-D1'!C27,0)+IFERROR('LCA-D2'!C43,0)+IFERROR('LCA-D3'!C55,0)</f>
        <v>0</v>
      </c>
      <c r="D80" s="4" t="s">
        <v>864</v>
      </c>
      <c r="E80" s="29" t="s">
        <v>865</v>
      </c>
    </row>
    <row r="81" spans="1:5" ht="30" customHeight="1">
      <c r="A81" s="58" t="s">
        <v>866</v>
      </c>
      <c r="B81" s="4" t="s">
        <v>867</v>
      </c>
      <c r="C81" s="33">
        <f>IFERROR('LCA-D1'!C30,0)+IFERROR('LCA-D2'!C23,0)</f>
        <v>0</v>
      </c>
      <c r="D81" s="4" t="s">
        <v>868</v>
      </c>
      <c r="E81" s="29" t="s">
        <v>869</v>
      </c>
    </row>
    <row r="82" spans="1:5" ht="30" customHeight="1">
      <c r="A82" s="58" t="s">
        <v>870</v>
      </c>
      <c r="B82" s="4" t="s">
        <v>871</v>
      </c>
      <c r="C82" s="33">
        <f>IFERROR('LCA-D1'!C31,0)+IFERROR('LCA-D2'!C44,0)+IFERROR('LCA-D3'!C58,0)</f>
        <v>0</v>
      </c>
      <c r="D82" s="4" t="s">
        <v>872</v>
      </c>
      <c r="E82" s="29" t="s">
        <v>873</v>
      </c>
    </row>
    <row r="83" spans="1:5" ht="30" customHeight="1">
      <c r="A83" s="58" t="s">
        <v>874</v>
      </c>
      <c r="B83" s="4" t="s">
        <v>875</v>
      </c>
      <c r="C83" s="33">
        <f>IFERROR('LCA-D1'!C32,0)+IFERROR('LCA-D2'!C45,0)+IFERROR('LCA-D3'!C59,0)</f>
        <v>0</v>
      </c>
      <c r="D83" s="4" t="s">
        <v>872</v>
      </c>
      <c r="E83" s="29" t="s">
        <v>876</v>
      </c>
    </row>
    <row r="84" spans="1:5" ht="15.75" customHeight="1">
      <c r="A84" s="58" t="s">
        <v>877</v>
      </c>
      <c r="B84" s="4" t="s">
        <v>878</v>
      </c>
      <c r="C84" s="33">
        <f>IFERROR('LCA-D1'!C33,0)+IFERROR('LCA-D2'!C46,0)+IFERROR('LCA-D3'!C60,0)</f>
        <v>0</v>
      </c>
      <c r="D84" s="4" t="s">
        <v>872</v>
      </c>
      <c r="E84" s="29" t="s">
        <v>876</v>
      </c>
    </row>
    <row r="85" spans="1:5" ht="15.75" customHeight="1"/>
    <row r="86" spans="1:5" ht="15.75" customHeight="1"/>
    <row r="87" spans="1:5" ht="15.75" customHeight="1"/>
    <row r="88" spans="1:5" ht="15.75" customHeight="1"/>
    <row r="89" spans="1:5" ht="15.75" customHeight="1"/>
    <row r="90" spans="1:5" ht="15.75" customHeight="1"/>
    <row r="91" spans="1:5" ht="15.75" customHeight="1"/>
    <row r="92" spans="1:5" ht="15.75" customHeight="1"/>
    <row r="93" spans="1:5" ht="15.75" customHeight="1"/>
    <row r="94" spans="1:5" ht="15.75" customHeight="1"/>
    <row r="95" spans="1:5" ht="15.75" customHeight="1"/>
    <row r="96" spans="1:5"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B8:E8"/>
    <mergeCell ref="A46:F46"/>
    <mergeCell ref="A76:F76"/>
    <mergeCell ref="A60:F60"/>
    <mergeCell ref="A68:F68"/>
    <mergeCell ref="A1:F1"/>
    <mergeCell ref="A5:F5"/>
    <mergeCell ref="B44:E44"/>
    <mergeCell ref="A67:F67"/>
    <mergeCell ref="A75:F75"/>
    <mergeCell ref="B15:E15"/>
    <mergeCell ref="A58:F58"/>
    <mergeCell ref="A3:F3"/>
    <mergeCell ref="A59:F59"/>
    <mergeCell ref="B14:E14"/>
    <mergeCell ref="A69:F69"/>
    <mergeCell ref="A2:F2"/>
    <mergeCell ref="A47:F47"/>
  </mergeCells>
  <pageMargins left="0.75" right="0.75" top="1" bottom="1" header="0.511811023622047" footer="0.511811023622047"/>
  <pageSetup paperSize="9"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EC0296BB7A1946B8C5186794BF32DE" ma:contentTypeVersion="4" ma:contentTypeDescription="Create a new document." ma:contentTypeScope="" ma:versionID="d0c9eb5784d540da17106c72025eab56">
  <xsd:schema xmlns:xsd="http://www.w3.org/2001/XMLSchema" xmlns:xs="http://www.w3.org/2001/XMLSchema" xmlns:p="http://schemas.microsoft.com/office/2006/metadata/properties" xmlns:ns2="18650227-a6ba-456e-8480-3714f3205380" targetNamespace="http://schemas.microsoft.com/office/2006/metadata/properties" ma:root="true" ma:fieldsID="9bb1cd43e88176ff7057a730bdb33a54" ns2:_="">
    <xsd:import namespace="18650227-a6ba-456e-8480-3714f320538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650227-a6ba-456e-8480-3714f32053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B24E8E-F276-4666-99DE-3FEE1A3745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650227-a6ba-456e-8480-3714f32053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326343-C309-4B8B-96A2-4BE997227B93}">
  <ds:schemaRefs>
    <ds:schemaRef ds:uri="http://schemas.openxmlformats.org/package/2006/metadata/core-properties"/>
    <ds:schemaRef ds:uri="http://purl.org/dc/elements/1.1/"/>
    <ds:schemaRef ds:uri="http://purl.org/dc/dcmitype/"/>
    <ds:schemaRef ds:uri="http://schemas.microsoft.com/office/infopath/2007/PartnerControls"/>
    <ds:schemaRef ds:uri="http://www.w3.org/XML/1998/namespace"/>
    <ds:schemaRef ds:uri="http://schemas.microsoft.com/office/2006/metadata/properties"/>
    <ds:schemaRef ds:uri="http://purl.org/dc/terms/"/>
    <ds:schemaRef ds:uri="http://schemas.microsoft.com/office/2006/documentManagement/types"/>
    <ds:schemaRef ds:uri="18650227-a6ba-456e-8480-3714f3205380"/>
  </ds:schemaRefs>
</ds:datastoreItem>
</file>

<file path=customXml/itemProps3.xml><?xml version="1.0" encoding="utf-8"?>
<ds:datastoreItem xmlns:ds="http://schemas.openxmlformats.org/officeDocument/2006/customXml" ds:itemID="{EB803448-D5AE-43DD-BF46-D368B89A0A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Section 1 - Eligibility</vt:lpstr>
      <vt:lpstr>Section A - Project Overview</vt:lpstr>
      <vt:lpstr>Section B - GHG Reduction</vt:lpstr>
      <vt:lpstr>Section C - Equity &amp; Customer</vt:lpstr>
      <vt:lpstr>Section D1 - Demand-Side</vt:lpstr>
      <vt:lpstr>Section D2 - Supply-Side</vt:lpstr>
      <vt:lpstr>Section D3 - CCUS</vt:lpstr>
      <vt:lpstr>LCA - Common</vt:lpstr>
      <vt:lpstr>LCA-D1</vt:lpstr>
      <vt:lpstr>LCA-D2</vt:lpstr>
      <vt:lpstr>LCA-D3</vt:lpstr>
      <vt:lpstr>Cost Model</vt:lpstr>
      <vt:lpstr>Supporting Documents</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Walker, Becca</cp:lastModifiedBy>
  <cp:revision>0</cp:revision>
  <dcterms:created xsi:type="dcterms:W3CDTF">2026-05-14T20:42:00Z</dcterms:created>
  <dcterms:modified xsi:type="dcterms:W3CDTF">2026-07-01T19:04:54Z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0x010100F9EC0296BB7A1946B8C5186794BF32DE</vt:lpwstr>
  </property>
  <property fmtid="{D5CDD505-2E9C-101B-9397-08002B2CF9AE}" pid="3" name="MSIP_Label_b689cc04-6351-41d8-9f1d-a834e5351c1d_ActionId">
    <vt:lpwstr>4a9a7dee-72f2-4517-ba14-b7df7aeb198f</vt:lpwstr>
  </property>
  <property fmtid="{D5CDD505-2E9C-101B-9397-08002B2CF9AE}" pid="4" name="MSIP_Label_b689cc04-6351-41d8-9f1d-a834e5351c1d_ContentBits">
    <vt:lpwstr>0</vt:lpwstr>
  </property>
  <property fmtid="{D5CDD505-2E9C-101B-9397-08002B2CF9AE}" pid="5" name="MSIP_Label_b689cc04-6351-41d8-9f1d-a834e5351c1d_Enabled">
    <vt:lpwstr>true</vt:lpwstr>
  </property>
  <property fmtid="{D5CDD505-2E9C-101B-9397-08002B2CF9AE}" pid="6" name="MSIP_Label_b689cc04-6351-41d8-9f1d-a834e5351c1d_Method">
    <vt:lpwstr>Standard</vt:lpwstr>
  </property>
  <property fmtid="{D5CDD505-2E9C-101B-9397-08002B2CF9AE}" pid="7" name="MSIP_Label_b689cc04-6351-41d8-9f1d-a834e5351c1d_Name">
    <vt:lpwstr>Internal Use Only</vt:lpwstr>
  </property>
  <property fmtid="{D5CDD505-2E9C-101B-9397-08002B2CF9AE}" pid="8" name="MSIP_Label_b689cc04-6351-41d8-9f1d-a834e5351c1d_SetDate">
    <vt:lpwstr>2026-05-15T18:08:22Z</vt:lpwstr>
  </property>
  <property fmtid="{D5CDD505-2E9C-101B-9397-08002B2CF9AE}" pid="9" name="MSIP_Label_b689cc04-6351-41d8-9f1d-a834e5351c1d_SiteId">
    <vt:lpwstr>58e8b525-6212-4087-a0d0-fa755583444b</vt:lpwstr>
  </property>
  <property fmtid="{D5CDD505-2E9C-101B-9397-08002B2CF9AE}" pid="10" name="MSIP_Label_b689cc04-6351-41d8-9f1d-a834e5351c1d_Tag">
    <vt:lpwstr>10, 3, 0, 2</vt:lpwstr>
  </property>
</Properties>
</file>