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9"/>
  <workbookPr filterPrivacy="1"/>
  <xr:revisionPtr revIDLastSave="3" documentId="11_975BFF01686729AE60C889A867DFBAF67963A7BD" xr6:coauthVersionLast="47" xr6:coauthVersionMax="47" xr10:uidLastSave="{BF85AFC4-FC61-4F6B-B1FE-57D7B74835BF}"/>
  <bookViews>
    <workbookView xWindow="0" yWindow="600" windowWidth="28800" windowHeight="12440" xr2:uid="{00000000-000D-0000-FFFF-FFFF00000000}"/>
  </bookViews>
  <sheets>
    <sheet name="Specific actions and benefits" sheetId="1" r:id="rId1"/>
    <sheet name="Specific actions and tasks" sheetId="2" r:id="rId2"/>
  </sheets>
  <definedNames>
    <definedName name="_ftn1" localSheetId="0">'Specific actions and benefits'!#REF!</definedName>
    <definedName name="_ftnref1" localSheetId="0">'Specific actions and benefits'!#REF!</definedName>
    <definedName name="_Hlk83974894" localSheetId="0">'Specific actions and benefits'!#REF!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1" l="1"/>
  <c r="F16" i="1"/>
  <c r="G15" i="1"/>
  <c r="F15" i="1"/>
  <c r="G13" i="1"/>
  <c r="F13" i="1"/>
  <c r="G12" i="1"/>
  <c r="F12" i="1"/>
  <c r="G11" i="1"/>
  <c r="F11" i="1"/>
  <c r="G19" i="1"/>
  <c r="F19" i="1"/>
  <c r="G18" i="1"/>
  <c r="F18" i="1"/>
  <c r="G4" i="1"/>
  <c r="F4" i="1"/>
</calcChain>
</file>

<file path=xl/sharedStrings.xml><?xml version="1.0" encoding="utf-8"?>
<sst xmlns="http://schemas.openxmlformats.org/spreadsheetml/2006/main" count="375" uniqueCount="174">
  <si>
    <t>Specific Action</t>
  </si>
  <si>
    <t>Location</t>
  </si>
  <si>
    <t>30% for Named Communities</t>
  </si>
  <si>
    <t>2.5% Minimum Designation</t>
  </si>
  <si>
    <t>Nameplate Capacity (MW)</t>
  </si>
  <si>
    <t>Peak Capacity Contribution - Winter (MW)</t>
  </si>
  <si>
    <t>Peak Capacity Contribution - Summer (MW)</t>
  </si>
  <si>
    <t>Energy Contribution (MWh)</t>
  </si>
  <si>
    <t>Estimated Cost ($) - CapEx + OpEx [3]</t>
  </si>
  <si>
    <t>Energy Benefits
Non-energy benefits
Burden reduction</t>
  </si>
  <si>
    <t>Non-Energy Benefits</t>
  </si>
  <si>
    <t>Non-energy benefits</t>
  </si>
  <si>
    <t>Burden reduction</t>
  </si>
  <si>
    <t>Energy Security</t>
  </si>
  <si>
    <t>Environment</t>
  </si>
  <si>
    <t>Public Health</t>
  </si>
  <si>
    <t>Public health</t>
  </si>
  <si>
    <t>Reduction Burden</t>
  </si>
  <si>
    <t>Resilience</t>
  </si>
  <si>
    <t>Risk reduction
Energy Security</t>
  </si>
  <si>
    <t>Improved participation in clean energy programs from highly impacted communities and vulnerable populations</t>
  </si>
  <si>
    <t>Increase in quantity and quality of clean energy jobs</t>
  </si>
  <si>
    <t>Improved home comfort [5]</t>
  </si>
  <si>
    <t>Increase in culturally- and linguistically-accessible program communications for highly impacted communities and vulnerable populations</t>
  </si>
  <si>
    <t>Decrease residential arrearages and disconnections for nonpayment</t>
  </si>
  <si>
    <t>Reduced greenhouse gas emissions</t>
  </si>
  <si>
    <t>Improved outdoor air quality</t>
  </si>
  <si>
    <t>Improved community health [4]</t>
  </si>
  <si>
    <t>Decrease number of households with a high energy burden</t>
  </si>
  <si>
    <t>Decrease frequency and duration of outages</t>
  </si>
  <si>
    <t>Improved access to reliable clean energy</t>
  </si>
  <si>
    <t>Demand Response</t>
  </si>
  <si>
    <t>Flex Rewards</t>
  </si>
  <si>
    <t>PSE Service Territory</t>
  </si>
  <si>
    <t>25.8 MW</t>
  </si>
  <si>
    <t>1.15 MW</t>
  </si>
  <si>
    <t>n/a</t>
  </si>
  <si>
    <t>38,241,562 [1]</t>
  </si>
  <si>
    <t>X</t>
  </si>
  <si>
    <t>Flex Smart</t>
  </si>
  <si>
    <t>Flex Events</t>
  </si>
  <si>
    <t>Business Demand Reponse</t>
  </si>
  <si>
    <t>DER Enablement</t>
  </si>
  <si>
    <t xml:space="preserve">Strategy &amp; Portfolio Planning, Operations, Resource Acquisition, Customer workstreams
</t>
  </si>
  <si>
    <t xml:space="preserve">n/a </t>
  </si>
  <si>
    <t>DER Solar</t>
  </si>
  <si>
    <t>Community Solar</t>
  </si>
  <si>
    <t xml:space="preserve">Kittitas, Thurston, King, Pierce, Whatcom, Skagit </t>
  </si>
  <si>
    <t>24 MW</t>
  </si>
  <si>
    <t>2 MW</t>
  </si>
  <si>
    <t>~55,000</t>
  </si>
  <si>
    <t>Green Power Solar Grants</t>
  </si>
  <si>
    <t>~1650</t>
  </si>
  <si>
    <t>Net Metering</t>
  </si>
  <si>
    <t>~64,900</t>
  </si>
  <si>
    <t>Distributed Generation (solar and hybrid - from DSS RFP)</t>
  </si>
  <si>
    <t xml:space="preserve">Whatcom, Skagit, South King, Pierce, Thurston, and Kitsap </t>
  </si>
  <si>
    <t xml:space="preserve">Solar: 9 MWs; 
Hybrid: 8.9 MWs solar  </t>
  </si>
  <si>
    <t xml:space="preserve">Solar: 0 MWs; 
Hybrid: 0 MWs solar  </t>
  </si>
  <si>
    <t xml:space="preserve">Solar: 1 MWs; 
Hybrid: 1 MWs solar  </t>
  </si>
  <si>
    <t>Solar Export Rate</t>
  </si>
  <si>
    <t>24+'25 exported: 6,115 MWh, '24+'25 gross (load reducing + exported): 18,533 MWh</t>
  </si>
  <si>
    <t>Residential Rent-to-Own</t>
  </si>
  <si>
    <t>exported: 691 MWh, (load reducing + exported): 2,096 MWh</t>
  </si>
  <si>
    <t>DER Storage</t>
  </si>
  <si>
    <t>Distributed Storage Projects (BESS)</t>
  </si>
  <si>
    <t xml:space="preserve">Pierce, Thurston, Skagit, King, and Whatcom counties </t>
  </si>
  <si>
    <t>7.5 MW</t>
  </si>
  <si>
    <t>.6 MW</t>
  </si>
  <si>
    <t>Residential BESS Services</t>
  </si>
  <si>
    <t>Energy Efficiency</t>
  </si>
  <si>
    <t>2024 - 2025 Biennial Conservation Plan</t>
  </si>
  <si>
    <t>104,987 MWh</t>
  </si>
  <si>
    <t>3,727 MWh</t>
  </si>
  <si>
    <t>$246,287,464 [2]</t>
  </si>
  <si>
    <t>Grid Mod</t>
  </si>
  <si>
    <t xml:space="preserve">Circuit Enablement – Distributed Energy Resources (DERs) &amp; Microgrids </t>
  </si>
  <si>
    <t>n/a per CEIP Order Condition 30</t>
  </si>
  <si>
    <t>Time Varying Rates</t>
  </si>
  <si>
    <t>Time-of-Use rate with peak time rebate (PTR)</t>
  </si>
  <si>
    <t>Utility Scale Resources</t>
  </si>
  <si>
    <t>Vantage Wind Power Purchase Agreement</t>
  </si>
  <si>
    <t>Vantage, WA</t>
  </si>
  <si>
    <t>n/a - Confidential</t>
  </si>
  <si>
    <t>Other Programs</t>
  </si>
  <si>
    <t>Bill Discount Rate</t>
  </si>
  <si>
    <t xml:space="preserve">[1] This budget is PSE's cumulative estimate for 24-25, but the capacity contribution could occur multiple times through the season. The budget estimates account for multiple events in each season so one cannot draw a direct MW/$ comparison with the numbers provided here. </t>
  </si>
  <si>
    <t>[2] 2024-2025 Biennial Conservaton Plan: Total Utility Conservation Portfolio costs</t>
  </si>
  <si>
    <t>[3] Costs are cumulative for 2024-2025 and are inclusive of capital and operating expenses</t>
  </si>
  <si>
    <t>[4] PSE is unsure how its current metric of tracking hospital discharge rates will inform any current or future specific actions to improve community health as it relates to clean energy. PSE will continue to explore alternative metrics for inclusion in the 2025 CEIP.</t>
  </si>
  <si>
    <t>[5] PSE is updating the metric for this CBI to be consistent with direction provided in Order 08, paragraph 152.</t>
  </si>
  <si>
    <t>Category</t>
  </si>
  <si>
    <t>Specific Actions</t>
  </si>
  <si>
    <t>2024-25</t>
  </si>
  <si>
    <t xml:space="preserve">Flex Rewards, Flex Smart, Flex Events, Business Demand Response </t>
  </si>
  <si>
    <t>Nameplate capacity contribution - cumulative</t>
  </si>
  <si>
    <t>86 MW</t>
  </si>
  <si>
    <t>Peak Capacity contribution - cumulative</t>
  </si>
  <si>
    <t>Peak Capacity Contribution Winter: 63 MW
Peak Capacity Contribution Summer: 85 MW</t>
  </si>
  <si>
    <t>Energy Contribution - cumulative</t>
  </si>
  <si>
    <t xml:space="preserve"> n/a</t>
  </si>
  <si>
    <t>Tasks</t>
  </si>
  <si>
    <t>• Launch Mini-Split controls, EV Telematics, EV Chargers, Electric Vehicle Supply Equipment (EVSE), Water Heaters, and Water Heater Controls in the DR portfolio</t>
  </si>
  <si>
    <t>• Assess additional incentivized measures for residential customers</t>
  </si>
  <si>
    <t>• Increase the C&amp;I customer product offerings</t>
  </si>
  <si>
    <t>• Find additional innovative services and partnerships</t>
  </si>
  <si>
    <t>• Explore ways demand response can be layered with other PSE rates and programs</t>
  </si>
  <si>
    <t>Resource</t>
  </si>
  <si>
    <t>Strategy &amp; Portfolio Planning</t>
  </si>
  <si>
    <t>• Begin development of a grid-interactive efficient building and a community solar and battery microgrid demonstration projects</t>
  </si>
  <si>
    <t>• Begin vehicle-to-grid, smart electric panel, and consumer-scale battery demonstration projects</t>
  </si>
  <si>
    <t>• Issue a Non-Wires Request for Proposal (RFP) for Kitsap County, evaluate proposals and determine best (based on cost, benefit and risk) solution for transmission needs</t>
  </si>
  <si>
    <t xml:space="preserve">• Connect target data source to data lake, develop processes and policies for managing data sets </t>
  </si>
  <si>
    <t>• Start customer battery programs enrollment in early Q1 of 2024, and finalize all interconnection and standard processes and activities prior to that enrollment</t>
  </si>
  <si>
    <t>• Deliver a hosting capacity analysis tool, hosting capacity map and enhanced interconnection portal</t>
  </si>
  <si>
    <t>Operations</t>
  </si>
  <si>
    <t>• Outline roles and responsibilities of PSE's larger utility scale solar projects (connected to ADMS/SCADA) and front of the meter battery projects</t>
  </si>
  <si>
    <t>• Deploy Tenino &amp; Bucoda microgrids</t>
  </si>
  <si>
    <t>• Launch a residential BESS program in 2024 using the VPP to dispatch events </t>
  </si>
  <si>
    <t>• Transition ADMS Advanced Apps design to execution with initial documentation of learnings and familiarizing business units with the new technology</t>
  </si>
  <si>
    <t>• Further VPP development and execution of programs that support additional capabilities beyond Demand Response, integration with the Trade Floor, supporting Transportation Electrification efforts, and extend automation capabilities to include the forecasting, scheduling, and dispatch of DER’s</t>
  </si>
  <si>
    <t>Resource Acquisition</t>
  </si>
  <si>
    <t>• Promote the "Host an Energy Project" portal and spur site owner activity to collect more sites for DER development</t>
  </si>
  <si>
    <t>• Improve vendor management strategy as it expands to new products and services</t>
  </si>
  <si>
    <t>Customer</t>
  </si>
  <si>
    <t>• Expand PSE's digital experience by improving PSE's website with more robust recommendations for each product, making it easier for customers to manage communication and providing more flexibility in how they manage their products</t>
  </si>
  <si>
    <t>• Select a CRM implementation partner, build platform and launch</t>
  </si>
  <si>
    <t>• Complex billing project will deliver fleet charging incentives, time-of-use incentives, bill discount rates and demand response incentives</t>
  </si>
  <si>
    <t>• All new billing and incentive capabilities will enable benefits for names communities</t>
  </si>
  <si>
    <t>50MW</t>
  </si>
  <si>
    <t>Winter - 1 MW; Summer 4 MW</t>
  </si>
  <si>
    <t>55000 MWh</t>
  </si>
  <si>
    <t>• PSE will make more than 3,000 new, no-cost income-eligible shares available in the fourth quarter of 2023</t>
  </si>
  <si>
    <t>•PSE will conduct an extensive marketing and outreach campaign to reach customers at the neighborhood level</t>
  </si>
  <si>
    <t>• Construct six additional solar projects throughout Whatcom, Skagit and King County identified through the early 2023 RFI</t>
  </si>
  <si>
    <t>• Identify new sites via "Host an Energy Project" portal and DSS RFP</t>
  </si>
  <si>
    <t>1.5 MW</t>
  </si>
  <si>
    <t>0 MW</t>
  </si>
  <si>
    <t>1650 MWh</t>
  </si>
  <si>
    <t>• Provide two additional rounds of grant funding ($750k for both)</t>
  </si>
  <si>
    <t>59 MW</t>
  </si>
  <si>
    <t>64900 MWh</t>
  </si>
  <si>
    <t>• Expand metering and billing system capabilities to broaden the opportunities of net metering from single occupancy homes and buildings to multi-family and multi-tenant properties</t>
  </si>
  <si>
    <t>Solar: 9 MWs; Hybrid: 8.9 MWs</t>
  </si>
  <si>
    <t>Winter - 0 MW; Summer 1 MW</t>
  </si>
  <si>
    <t>5936 MWh</t>
  </si>
  <si>
    <t xml:space="preserve">• Negotiate ownership and power purchase agreements to define commercial, operational, and pricing terms </t>
  </si>
  <si>
    <t>• Work through steps to commission facilities (community engagement, interconnection, procurement, construction, etc.)</t>
  </si>
  <si>
    <t>13.6 MW</t>
  </si>
  <si>
    <t>• 'Purchases from Distributed Solar Photovoltaic Systems' tariff is on the UTC agenda for 11/9</t>
  </si>
  <si>
    <t>• Once effective, begin go-to-market work</t>
  </si>
  <si>
    <t>• Develop a combined analysis to further understand the key program components that will incentivize the greatest customer participation and benefit realization</t>
  </si>
  <si>
    <t>• After customer research, modeling and benchmarking is completed, PSE plans to finalize product design in 2024, which will culminate with a tariff schedule submittal to the WUTC for consideration</t>
  </si>
  <si>
    <t>33.5 MW</t>
  </si>
  <si>
    <t>Winter - 3 MW; Summer 5 MW</t>
  </si>
  <si>
    <t xml:space="preserve">Residential BESS Services </t>
  </si>
  <si>
    <t>5 MW</t>
  </si>
  <si>
    <t>• Complete contracting with the bidder for the 2022 targeted DER RFP</t>
  </si>
  <si>
    <t>• Engage in customer, contractor and installer education and outreach and build internal processes, including billing, rebate processing, website updates, etc., in 2024</t>
  </si>
  <si>
    <t>Winter - 65 MW; Summer 59 MW</t>
  </si>
  <si>
    <t>397,620 MWh</t>
  </si>
  <si>
    <t>• See BCP</t>
  </si>
  <si>
    <t>Peak Capacity contribution – cumulative</t>
  </si>
  <si>
    <t>Energy Contribution – cumulative</t>
  </si>
  <si>
    <t>• Increase hosting capacity for the enablement of DERs and microgrids</t>
  </si>
  <si>
    <t>• Depending on location and type of DER interconnection to the electric grid, PSE has a number of solutions prepared to be implemented</t>
  </si>
  <si>
    <t>• General Service Schedule 324 “Time-of-Use with Peak Time Rebates” is targeted for release and subsequent study in the Pilot EM&amp;V process starting sometime in 2024</t>
  </si>
  <si>
    <t>90 MW</t>
  </si>
  <si>
    <t>Winter - 12 MW; Summer - n/a</t>
  </si>
  <si>
    <t>45,415 MWh</t>
  </si>
  <si>
    <t>• Explore and evaluate resource opportunities that were submitted on a bi-lateral basis outside the 2021 All-Source RFP</t>
  </si>
  <si>
    <t>• File a voluntary All-Source RFP in 2024 to continue to secure clean energy resources</t>
  </si>
  <si>
    <t>• Implement over 150 outreach activities in support of the Bill Discount Rate program launch</t>
  </si>
  <si>
    <t>• Engagement work will be ongoing to support the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</si>
</sst>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0.0"/>
  </numFmts>
  <fonts count="14">
    <font>
      <sz val="11"/>
      <color theme="1"/>
      <name val="Calibri"/>
      <family val="2"/>
      <scheme val="minor"/>
    </font>
    <font>
      <sz val="10"/>
      <color theme="1"/>
      <name val="Arial"/>
      <family val="2"/>
    </font>
    <font>
      <vertAlign val="superscript"/>
      <sz val="10"/>
      <color theme="1"/>
      <name val="Arial"/>
      <family val="2"/>
    </font>
    <font>
      <u/>
      <sz val="11"/>
      <color theme="10"/>
      <name val="Calibri"/>
      <family val="2"/>
      <scheme val="minor"/>
    </font>
    <font>
      <sz val="10"/>
      <color rgb="FF000000"/>
      <name val="Arial"/>
      <family val="2"/>
    </font>
    <font>
      <sz val="11"/>
      <color theme="1"/>
      <name val="Arial"/>
      <family val="2"/>
    </font>
    <font>
      <sz val="11"/>
      <color rgb="FF686A6C"/>
      <name val="Arial"/>
      <family val="2"/>
    </font>
    <font>
      <sz val="11"/>
      <color rgb="FFFFFFFF"/>
      <name val="Arial"/>
      <family val="2"/>
    </font>
    <font>
      <b/>
      <sz val="11"/>
      <color theme="1"/>
      <name val="Arial"/>
      <family val="2"/>
    </font>
    <font>
      <sz val="11"/>
      <color rgb="FFFFFFFF"/>
      <name val="Arial"/>
    </font>
    <font>
      <sz val="11"/>
      <color rgb="FF000000"/>
      <name val="Calibri"/>
      <family val="2"/>
      <scheme val="minor"/>
    </font>
    <font>
      <sz val="11"/>
      <color theme="0"/>
      <name val="Arial"/>
      <family val="2"/>
    </font>
    <font>
      <sz val="10"/>
      <color theme="1"/>
      <name val="Arial"/>
    </font>
    <font>
      <sz val="10"/>
      <color rgb="FF000000"/>
      <name val="Arial"/>
    </font>
  </fonts>
  <fills count="4">
    <fill>
      <patternFill patternType="none"/>
    </fill>
    <fill>
      <patternFill patternType="gray125"/>
    </fill>
    <fill>
      <patternFill patternType="solid">
        <fgColor rgb="FF2B726E"/>
        <bgColor indexed="64"/>
      </patternFill>
    </fill>
    <fill>
      <patternFill patternType="solid">
        <fgColor theme="9" tint="0.59999389629810485"/>
        <bgColor indexed="64"/>
      </patternFill>
    </fill>
  </fills>
  <borders count="3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rgb="FF000000"/>
      </right>
      <top style="medium">
        <color indexed="64"/>
      </top>
      <bottom/>
      <diagonal/>
    </border>
    <border>
      <left/>
      <right/>
      <top style="medium">
        <color indexed="64"/>
      </top>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bottom style="thin">
        <color rgb="FF000000"/>
      </bottom>
      <diagonal/>
    </border>
    <border>
      <left/>
      <right style="medium">
        <color indexed="64"/>
      </right>
      <top/>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03">
    <xf numFmtId="0" fontId="0" fillId="0" borderId="0" xfId="0"/>
    <xf numFmtId="0" fontId="3" fillId="0" borderId="0" xfId="1" applyAlignment="1">
      <alignment vertical="center"/>
    </xf>
    <xf numFmtId="0" fontId="2" fillId="0" borderId="0" xfId="0" applyFont="1" applyAlignment="1">
      <alignment vertical="center"/>
    </xf>
    <xf numFmtId="0" fontId="1"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0" fillId="0" borderId="0" xfId="0" applyAlignment="1">
      <alignment horizontal="center" vertical="center"/>
    </xf>
    <xf numFmtId="0" fontId="1" fillId="0" borderId="4" xfId="0" applyFont="1" applyBorder="1" applyAlignment="1">
      <alignment vertical="center" wrapText="1"/>
    </xf>
    <xf numFmtId="0" fontId="1" fillId="0" borderId="1" xfId="0" applyFont="1" applyBorder="1" applyAlignment="1">
      <alignment vertical="center" wrapText="1"/>
    </xf>
    <xf numFmtId="0" fontId="0" fillId="0" borderId="0" xfId="0" applyAlignment="1">
      <alignment horizontal="center"/>
    </xf>
    <xf numFmtId="0" fontId="1" fillId="0" borderId="4" xfId="0" applyFont="1" applyBorder="1" applyAlignment="1">
      <alignment horizontal="center" vertical="center" wrapText="1"/>
    </xf>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0" borderId="5" xfId="0" applyFont="1" applyBorder="1" applyAlignment="1">
      <alignment vertical="center" wrapText="1"/>
    </xf>
    <xf numFmtId="0" fontId="1" fillId="0" borderId="2" xfId="0" applyFont="1" applyBorder="1" applyAlignment="1">
      <alignment vertical="center" wrapText="1"/>
    </xf>
    <xf numFmtId="0" fontId="7" fillId="2" borderId="7"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9" xfId="0" applyFont="1" applyBorder="1" applyAlignment="1">
      <alignment vertical="center" wrapText="1"/>
    </xf>
    <xf numFmtId="0" fontId="7" fillId="2" borderId="12" xfId="0" applyFont="1" applyFill="1" applyBorder="1" applyAlignment="1">
      <alignment horizontal="center" vertical="center" wrapText="1"/>
    </xf>
    <xf numFmtId="0" fontId="5" fillId="0" borderId="12" xfId="0" applyFont="1" applyBorder="1" applyAlignment="1">
      <alignment horizontal="center" vertical="center" wrapText="1"/>
    </xf>
    <xf numFmtId="0" fontId="1" fillId="0" borderId="12" xfId="0" applyFont="1" applyBorder="1" applyAlignment="1">
      <alignment horizontal="left" vertical="center" wrapText="1"/>
    </xf>
    <xf numFmtId="0" fontId="4" fillId="0" borderId="12" xfId="0" applyFont="1" applyBorder="1" applyAlignment="1">
      <alignment horizontal="left" wrapText="1"/>
    </xf>
    <xf numFmtId="0" fontId="0" fillId="0" borderId="12" xfId="0" applyBorder="1" applyAlignment="1">
      <alignment horizontal="left" vertical="center"/>
    </xf>
    <xf numFmtId="1" fontId="1" fillId="0" borderId="12" xfId="0" applyNumberFormat="1" applyFont="1" applyBorder="1" applyAlignment="1">
      <alignment horizontal="left" vertical="center" wrapText="1"/>
    </xf>
    <xf numFmtId="0" fontId="1" fillId="0" borderId="17" xfId="0" applyFont="1" applyBorder="1" applyAlignment="1">
      <alignment horizontal="left" vertical="center" wrapText="1"/>
    </xf>
    <xf numFmtId="0" fontId="7" fillId="2" borderId="2" xfId="0" applyFont="1" applyFill="1" applyBorder="1" applyAlignment="1">
      <alignment horizontal="center" vertical="center" wrapText="1"/>
    </xf>
    <xf numFmtId="0" fontId="6" fillId="0" borderId="0" xfId="0" applyFont="1" applyAlignment="1">
      <alignment horizontal="left" vertical="center" wrapText="1" indent="3"/>
    </xf>
    <xf numFmtId="0" fontId="1" fillId="0" borderId="9" xfId="0" applyFont="1" applyBorder="1" applyAlignment="1">
      <alignment vertical="top" wrapText="1"/>
    </xf>
    <xf numFmtId="0" fontId="1" fillId="0" borderId="10" xfId="0" applyFont="1" applyBorder="1" applyAlignment="1">
      <alignment vertical="top" wrapText="1"/>
    </xf>
    <xf numFmtId="0" fontId="1" fillId="0" borderId="11" xfId="0" applyFont="1" applyBorder="1" applyAlignment="1">
      <alignment vertical="top" wrapText="1"/>
    </xf>
    <xf numFmtId="0" fontId="1" fillId="0" borderId="19" xfId="0" applyFont="1" applyBorder="1" applyAlignment="1">
      <alignment vertical="top" wrapText="1"/>
    </xf>
    <xf numFmtId="0" fontId="12" fillId="0" borderId="5" xfId="0" applyFont="1" applyBorder="1" applyAlignment="1">
      <alignment vertical="top" wrapText="1"/>
    </xf>
    <xf numFmtId="0" fontId="0" fillId="0" borderId="0" xfId="0" applyAlignment="1">
      <alignment vertical="top"/>
    </xf>
    <xf numFmtId="0" fontId="1" fillId="0" borderId="5" xfId="0" applyFont="1" applyBorder="1" applyAlignment="1">
      <alignment vertical="top" wrapText="1"/>
    </xf>
    <xf numFmtId="0" fontId="1" fillId="0" borderId="2" xfId="0" applyFont="1" applyBorder="1" applyAlignment="1">
      <alignment vertical="top" wrapText="1"/>
    </xf>
    <xf numFmtId="0" fontId="1" fillId="0" borderId="25" xfId="0" applyFont="1" applyBorder="1" applyAlignment="1">
      <alignment vertical="top" wrapText="1"/>
    </xf>
    <xf numFmtId="0" fontId="7" fillId="2" borderId="6" xfId="0" applyFont="1" applyFill="1" applyBorder="1" applyAlignment="1">
      <alignment vertical="top" wrapText="1"/>
    </xf>
    <xf numFmtId="0" fontId="8" fillId="3" borderId="12" xfId="0" applyFont="1" applyFill="1" applyBorder="1" applyAlignment="1">
      <alignment vertical="center" wrapText="1"/>
    </xf>
    <xf numFmtId="0" fontId="1" fillId="0" borderId="12" xfId="0" applyFont="1" applyBorder="1" applyAlignment="1">
      <alignment horizontal="center" vertical="center" wrapText="1"/>
    </xf>
    <xf numFmtId="0" fontId="4" fillId="0" borderId="12" xfId="0" applyFont="1" applyBorder="1" applyAlignment="1">
      <alignment horizontal="center" vertical="center" wrapText="1"/>
    </xf>
    <xf numFmtId="0" fontId="12" fillId="0" borderId="12" xfId="0" applyFont="1" applyBorder="1" applyAlignment="1">
      <alignment horizontal="center" vertical="center" wrapText="1"/>
    </xf>
    <xf numFmtId="6" fontId="1" fillId="0" borderId="12" xfId="0" applyNumberFormat="1" applyFont="1" applyBorder="1" applyAlignment="1">
      <alignment horizontal="center" vertical="center" wrapText="1"/>
    </xf>
    <xf numFmtId="1" fontId="1" fillId="0" borderId="12" xfId="0" applyNumberFormat="1" applyFont="1" applyBorder="1" applyAlignment="1">
      <alignment horizontal="center" vertical="center" wrapText="1"/>
    </xf>
    <xf numFmtId="164" fontId="1" fillId="0" borderId="12" xfId="0" applyNumberFormat="1" applyFont="1" applyBorder="1" applyAlignment="1">
      <alignment horizontal="center" vertical="center" wrapText="1"/>
    </xf>
    <xf numFmtId="3" fontId="1" fillId="0" borderId="12" xfId="0" applyNumberFormat="1" applyFont="1" applyBorder="1" applyAlignment="1">
      <alignment horizontal="center" vertical="center" wrapText="1"/>
    </xf>
    <xf numFmtId="0" fontId="1" fillId="0" borderId="12" xfId="0" quotePrefix="1" applyFont="1" applyBorder="1" applyAlignment="1">
      <alignment horizontal="center" vertical="center" wrapText="1"/>
    </xf>
    <xf numFmtId="0" fontId="1" fillId="0" borderId="18" xfId="0" applyFont="1" applyBorder="1" applyAlignment="1">
      <alignment horizontal="center" vertical="center" wrapText="1"/>
    </xf>
    <xf numFmtId="0" fontId="10" fillId="0" borderId="0" xfId="0" applyFont="1" applyAlignment="1">
      <alignment horizontal="center" vertical="center"/>
    </xf>
    <xf numFmtId="3" fontId="0" fillId="0" borderId="0" xfId="0" applyNumberFormat="1" applyAlignment="1">
      <alignment horizontal="center" vertical="center"/>
    </xf>
    <xf numFmtId="0" fontId="12" fillId="0" borderId="0" xfId="0" applyFont="1" applyAlignment="1">
      <alignment vertical="top" wrapText="1"/>
    </xf>
    <xf numFmtId="0" fontId="7" fillId="2" borderId="12"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9" fillId="2" borderId="12" xfId="0" applyFont="1" applyFill="1" applyBorder="1" applyAlignment="1">
      <alignment horizontal="center" vertical="center" wrapText="1"/>
    </xf>
    <xf numFmtId="164" fontId="1" fillId="0" borderId="13" xfId="0" applyNumberFormat="1" applyFont="1" applyBorder="1" applyAlignment="1">
      <alignment horizontal="center" vertical="center" wrapText="1"/>
    </xf>
    <xf numFmtId="164" fontId="1" fillId="0" borderId="14" xfId="0" applyNumberFormat="1" applyFont="1" applyBorder="1" applyAlignment="1">
      <alignment horizontal="center" vertical="center" wrapText="1"/>
    </xf>
    <xf numFmtId="164" fontId="1" fillId="0" borderId="15" xfId="0" applyNumberFormat="1" applyFont="1" applyBorder="1" applyAlignment="1">
      <alignment horizontal="center" vertical="center" wrapText="1"/>
    </xf>
    <xf numFmtId="0" fontId="1" fillId="0" borderId="16" xfId="0" applyFont="1" applyBorder="1" applyAlignment="1">
      <alignment horizontal="center" vertical="center"/>
    </xf>
    <xf numFmtId="165" fontId="10" fillId="0" borderId="16" xfId="0" applyNumberFormat="1"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1" fontId="1" fillId="0" borderId="13" xfId="0" applyNumberFormat="1" applyFont="1" applyBorder="1" applyAlignment="1">
      <alignment horizontal="center" vertical="center"/>
    </xf>
    <xf numFmtId="1" fontId="1" fillId="0" borderId="14" xfId="0" applyNumberFormat="1" applyFont="1" applyBorder="1" applyAlignment="1">
      <alignment horizontal="center" vertical="center"/>
    </xf>
    <xf numFmtId="1" fontId="1" fillId="0" borderId="15" xfId="0" applyNumberFormat="1" applyFont="1" applyBorder="1" applyAlignment="1">
      <alignment horizontal="center" vertical="center"/>
    </xf>
    <xf numFmtId="0" fontId="9" fillId="2" borderId="1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8" fillId="3" borderId="17"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12"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0" xfId="0" applyFont="1" applyAlignment="1">
      <alignment horizontal="center" vertical="center" wrapText="1"/>
    </xf>
    <xf numFmtId="0" fontId="1" fillId="0" borderId="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12"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5"/>
  <sheetViews>
    <sheetView tabSelected="1" zoomScale="110" zoomScaleNormal="110" zoomScaleSheetLayoutView="80" workbookViewId="0">
      <pane xSplit="1" ySplit="2" topLeftCell="B24" activePane="bottomRight" state="frozen"/>
      <selection pane="bottomRight" activeCell="F29" sqref="F29"/>
      <selection pane="bottomLeft"/>
      <selection pane="topRight"/>
    </sheetView>
  </sheetViews>
  <sheetFormatPr defaultRowHeight="14.45"/>
  <cols>
    <col min="1" max="1" width="34.140625" customWidth="1"/>
    <col min="2" max="2" width="20.140625" customWidth="1"/>
    <col min="3" max="3" width="20.140625" style="6" customWidth="1"/>
    <col min="4" max="4" width="34.42578125" style="48" customWidth="1"/>
    <col min="5" max="9" width="20.85546875" style="6" customWidth="1"/>
    <col min="10" max="10" width="31.140625" bestFit="1" customWidth="1"/>
    <col min="11" max="11" width="31.7109375" bestFit="1" customWidth="1"/>
    <col min="12" max="12" width="30.5703125" bestFit="1" customWidth="1"/>
    <col min="13" max="14" width="31.140625" bestFit="1" customWidth="1"/>
    <col min="15" max="16" width="31.7109375" bestFit="1" customWidth="1"/>
    <col min="17" max="17" width="30.5703125" bestFit="1" customWidth="1"/>
    <col min="18" max="18" width="30.5703125" customWidth="1"/>
    <col min="19" max="19" width="30.7109375" bestFit="1" customWidth="1"/>
    <col min="20" max="20" width="31.5703125" bestFit="1" customWidth="1"/>
  </cols>
  <sheetData>
    <row r="1" spans="1:21" ht="51.75" customHeight="1">
      <c r="A1" s="51" t="s">
        <v>0</v>
      </c>
      <c r="B1" s="51" t="s">
        <v>1</v>
      </c>
      <c r="C1" s="65" t="s">
        <v>2</v>
      </c>
      <c r="D1" s="52" t="s">
        <v>3</v>
      </c>
      <c r="E1" s="51" t="s">
        <v>4</v>
      </c>
      <c r="F1" s="51" t="s">
        <v>5</v>
      </c>
      <c r="G1" s="51" t="s">
        <v>6</v>
      </c>
      <c r="H1" s="51" t="s">
        <v>7</v>
      </c>
      <c r="I1" s="53" t="s">
        <v>8</v>
      </c>
      <c r="J1" s="19" t="s">
        <v>9</v>
      </c>
      <c r="K1" s="19" t="s">
        <v>10</v>
      </c>
      <c r="L1" s="19" t="s">
        <v>11</v>
      </c>
      <c r="M1" s="19" t="s">
        <v>12</v>
      </c>
      <c r="N1" s="19" t="s">
        <v>13</v>
      </c>
      <c r="O1" s="19" t="s">
        <v>14</v>
      </c>
      <c r="P1" s="19" t="s">
        <v>15</v>
      </c>
      <c r="Q1" s="19" t="s">
        <v>16</v>
      </c>
      <c r="R1" s="19" t="s">
        <v>17</v>
      </c>
      <c r="S1" s="19" t="s">
        <v>18</v>
      </c>
      <c r="T1" s="19" t="s">
        <v>19</v>
      </c>
      <c r="U1" s="1"/>
    </row>
    <row r="2" spans="1:21" ht="69.95">
      <c r="A2" s="51"/>
      <c r="B2" s="51"/>
      <c r="C2" s="66"/>
      <c r="D2" s="52"/>
      <c r="E2" s="51"/>
      <c r="F2" s="51"/>
      <c r="G2" s="51"/>
      <c r="H2" s="51"/>
      <c r="I2" s="53"/>
      <c r="J2" s="20" t="s">
        <v>20</v>
      </c>
      <c r="K2" s="20" t="s">
        <v>21</v>
      </c>
      <c r="L2" s="20" t="s">
        <v>22</v>
      </c>
      <c r="M2" s="20" t="s">
        <v>23</v>
      </c>
      <c r="N2" s="20" t="s">
        <v>24</v>
      </c>
      <c r="O2" s="20" t="s">
        <v>25</v>
      </c>
      <c r="P2" s="20" t="s">
        <v>26</v>
      </c>
      <c r="Q2" s="20" t="s">
        <v>27</v>
      </c>
      <c r="R2" s="20" t="s">
        <v>28</v>
      </c>
      <c r="S2" s="20" t="s">
        <v>29</v>
      </c>
      <c r="T2" s="20" t="s">
        <v>30</v>
      </c>
    </row>
    <row r="3" spans="1:21">
      <c r="A3" s="38" t="s">
        <v>31</v>
      </c>
      <c r="B3" s="73"/>
      <c r="C3" s="74"/>
      <c r="D3" s="74"/>
      <c r="E3" s="74"/>
      <c r="F3" s="74"/>
      <c r="G3" s="74"/>
      <c r="H3" s="74"/>
      <c r="I3" s="74"/>
      <c r="J3" s="74"/>
      <c r="K3" s="74"/>
      <c r="L3" s="74"/>
      <c r="M3" s="74"/>
      <c r="N3" s="74"/>
      <c r="O3" s="74"/>
      <c r="P3" s="74"/>
      <c r="Q3" s="74"/>
      <c r="R3" s="74"/>
      <c r="S3" s="74"/>
      <c r="T3" s="75"/>
    </row>
    <row r="4" spans="1:21">
      <c r="A4" s="21" t="s">
        <v>32</v>
      </c>
      <c r="B4" s="21" t="s">
        <v>33</v>
      </c>
      <c r="C4" s="67" t="s">
        <v>34</v>
      </c>
      <c r="D4" s="70" t="s">
        <v>35</v>
      </c>
      <c r="E4" s="59">
        <v>86</v>
      </c>
      <c r="F4" s="62">
        <f>E4*0.73</f>
        <v>62.78</v>
      </c>
      <c r="G4" s="62">
        <f>E4*0.99</f>
        <v>85.14</v>
      </c>
      <c r="H4" s="59" t="s">
        <v>36</v>
      </c>
      <c r="I4" s="54" t="s">
        <v>37</v>
      </c>
      <c r="J4" s="21" t="s">
        <v>38</v>
      </c>
      <c r="K4" s="21" t="s">
        <v>38</v>
      </c>
      <c r="L4" s="21"/>
      <c r="M4" s="21" t="s">
        <v>38</v>
      </c>
      <c r="N4" s="21"/>
      <c r="O4" s="21"/>
      <c r="P4" s="21"/>
      <c r="Q4" s="21"/>
      <c r="R4" s="21"/>
      <c r="S4" s="21" t="s">
        <v>38</v>
      </c>
      <c r="T4" s="21"/>
      <c r="U4" s="2"/>
    </row>
    <row r="5" spans="1:21">
      <c r="A5" s="21" t="s">
        <v>39</v>
      </c>
      <c r="B5" s="21" t="s">
        <v>33</v>
      </c>
      <c r="C5" s="68"/>
      <c r="D5" s="71"/>
      <c r="E5" s="60"/>
      <c r="F5" s="63"/>
      <c r="G5" s="63"/>
      <c r="H5" s="60"/>
      <c r="I5" s="55"/>
      <c r="J5" s="21" t="s">
        <v>38</v>
      </c>
      <c r="K5" s="21" t="s">
        <v>38</v>
      </c>
      <c r="L5" s="21"/>
      <c r="M5" s="21" t="s">
        <v>38</v>
      </c>
      <c r="N5" s="21"/>
      <c r="O5" s="21"/>
      <c r="P5" s="21"/>
      <c r="Q5" s="21"/>
      <c r="R5" s="21"/>
      <c r="S5" s="21" t="s">
        <v>38</v>
      </c>
      <c r="T5" s="21"/>
      <c r="U5" s="2"/>
    </row>
    <row r="6" spans="1:21">
      <c r="A6" s="21" t="s">
        <v>40</v>
      </c>
      <c r="B6" s="21" t="s">
        <v>33</v>
      </c>
      <c r="C6" s="68"/>
      <c r="D6" s="71"/>
      <c r="E6" s="60"/>
      <c r="F6" s="63"/>
      <c r="G6" s="63"/>
      <c r="H6" s="60"/>
      <c r="I6" s="55"/>
      <c r="J6" s="21" t="s">
        <v>38</v>
      </c>
      <c r="K6" s="21" t="s">
        <v>38</v>
      </c>
      <c r="L6" s="21"/>
      <c r="M6" s="21" t="s">
        <v>38</v>
      </c>
      <c r="N6" s="21"/>
      <c r="O6" s="21"/>
      <c r="P6" s="21"/>
      <c r="Q6" s="21"/>
      <c r="R6" s="21"/>
      <c r="S6" s="21" t="s">
        <v>38</v>
      </c>
      <c r="T6" s="21"/>
      <c r="U6" s="2"/>
    </row>
    <row r="7" spans="1:21">
      <c r="A7" s="21" t="s">
        <v>41</v>
      </c>
      <c r="B7" s="21" t="s">
        <v>33</v>
      </c>
      <c r="C7" s="69"/>
      <c r="D7" s="72"/>
      <c r="E7" s="61"/>
      <c r="F7" s="64"/>
      <c r="G7" s="64"/>
      <c r="H7" s="61"/>
      <c r="I7" s="56"/>
      <c r="J7" s="21" t="s">
        <v>38</v>
      </c>
      <c r="K7" s="21" t="s">
        <v>38</v>
      </c>
      <c r="L7" s="21"/>
      <c r="M7" s="21" t="s">
        <v>38</v>
      </c>
      <c r="N7" s="21"/>
      <c r="O7" s="21"/>
      <c r="P7" s="21"/>
      <c r="Q7" s="21"/>
      <c r="R7" s="21"/>
      <c r="S7" s="21" t="s">
        <v>38</v>
      </c>
      <c r="T7" s="21"/>
      <c r="U7" s="2"/>
    </row>
    <row r="8" spans="1:21">
      <c r="A8" s="76" t="s">
        <v>42</v>
      </c>
      <c r="B8" s="76"/>
      <c r="C8" s="76"/>
      <c r="D8" s="76"/>
      <c r="E8" s="76"/>
      <c r="F8" s="76"/>
      <c r="G8" s="76"/>
      <c r="H8" s="76"/>
      <c r="I8" s="76"/>
      <c r="J8" s="76"/>
      <c r="K8" s="76"/>
      <c r="L8" s="76"/>
      <c r="M8" s="76"/>
      <c r="N8" s="76"/>
      <c r="O8" s="76"/>
      <c r="P8" s="76"/>
      <c r="Q8" s="76"/>
      <c r="R8" s="76"/>
      <c r="S8" s="76"/>
      <c r="T8" s="76"/>
    </row>
    <row r="9" spans="1:21" ht="58.5" customHeight="1">
      <c r="A9" s="21" t="s">
        <v>43</v>
      </c>
      <c r="B9" s="21" t="s">
        <v>33</v>
      </c>
      <c r="C9" s="39" t="s">
        <v>44</v>
      </c>
      <c r="D9" s="40" t="s">
        <v>36</v>
      </c>
      <c r="E9" s="39" t="s">
        <v>36</v>
      </c>
      <c r="F9" s="39" t="s">
        <v>36</v>
      </c>
      <c r="G9" s="39" t="s">
        <v>36</v>
      </c>
      <c r="H9" s="39" t="s">
        <v>36</v>
      </c>
      <c r="I9" s="42">
        <v>44998578</v>
      </c>
      <c r="J9" s="21"/>
      <c r="K9" s="21"/>
      <c r="L9" s="21"/>
      <c r="M9" s="21"/>
      <c r="N9" s="21"/>
      <c r="O9" s="21"/>
      <c r="P9" s="21"/>
      <c r="Q9" s="21"/>
      <c r="R9" s="21"/>
      <c r="S9" s="21"/>
      <c r="T9" s="21"/>
    </row>
    <row r="10" spans="1:21" ht="26.25" customHeight="1">
      <c r="A10" s="76" t="s">
        <v>45</v>
      </c>
      <c r="B10" s="76"/>
      <c r="C10" s="76"/>
      <c r="D10" s="76"/>
      <c r="E10" s="76"/>
      <c r="F10" s="76"/>
      <c r="G10" s="76"/>
      <c r="H10" s="76"/>
      <c r="I10" s="76"/>
      <c r="J10" s="76"/>
      <c r="K10" s="76"/>
      <c r="L10" s="76"/>
      <c r="M10" s="76"/>
      <c r="N10" s="76"/>
      <c r="O10" s="76"/>
      <c r="P10" s="76"/>
      <c r="Q10" s="76"/>
      <c r="R10" s="76"/>
      <c r="S10" s="76"/>
      <c r="T10" s="76"/>
    </row>
    <row r="11" spans="1:21" ht="37.5">
      <c r="A11" s="21" t="s">
        <v>46</v>
      </c>
      <c r="B11" s="21" t="s">
        <v>47</v>
      </c>
      <c r="C11" s="67" t="s">
        <v>48</v>
      </c>
      <c r="D11" s="67" t="s">
        <v>49</v>
      </c>
      <c r="E11" s="39">
        <v>50</v>
      </c>
      <c r="F11" s="43">
        <f>E11*0.012</f>
        <v>0.6</v>
      </c>
      <c r="G11" s="43">
        <f>E11*0.076</f>
        <v>3.8</v>
      </c>
      <c r="H11" s="39" t="s">
        <v>50</v>
      </c>
      <c r="I11" s="44">
        <v>14453946</v>
      </c>
      <c r="J11" s="21" t="s">
        <v>38</v>
      </c>
      <c r="K11" s="21"/>
      <c r="L11" s="21"/>
      <c r="M11" s="21" t="s">
        <v>38</v>
      </c>
      <c r="N11" s="21"/>
      <c r="O11" s="21"/>
      <c r="P11" s="21"/>
      <c r="Q11" s="21"/>
      <c r="R11" s="21" t="s">
        <v>38</v>
      </c>
      <c r="S11" s="21"/>
      <c r="T11" s="21"/>
    </row>
    <row r="12" spans="1:21" ht="39.75" customHeight="1">
      <c r="A12" s="21" t="s">
        <v>51</v>
      </c>
      <c r="B12" s="21" t="s">
        <v>33</v>
      </c>
      <c r="C12" s="68"/>
      <c r="D12" s="68"/>
      <c r="E12" s="39">
        <v>1.5</v>
      </c>
      <c r="F12" s="43">
        <f t="shared" ref="F12:F16" si="0">E12*0.012</f>
        <v>1.8000000000000002E-2</v>
      </c>
      <c r="G12" s="43">
        <f t="shared" ref="G12:G16" si="1">E12*0.076</f>
        <v>0.11399999999999999</v>
      </c>
      <c r="H12" s="45" t="s">
        <v>52</v>
      </c>
      <c r="I12" s="44">
        <v>1683296</v>
      </c>
      <c r="J12" s="24" t="s">
        <v>38</v>
      </c>
      <c r="K12" s="21"/>
      <c r="L12" s="21"/>
      <c r="M12" s="21"/>
      <c r="N12" s="21"/>
      <c r="O12" s="21"/>
      <c r="P12" s="21"/>
      <c r="Q12" s="21"/>
      <c r="R12" s="21"/>
      <c r="S12" s="21"/>
      <c r="T12" s="21"/>
    </row>
    <row r="13" spans="1:21">
      <c r="A13" s="21" t="s">
        <v>53</v>
      </c>
      <c r="B13" s="21" t="s">
        <v>33</v>
      </c>
      <c r="C13" s="68"/>
      <c r="D13" s="68"/>
      <c r="E13" s="39">
        <v>59</v>
      </c>
      <c r="F13" s="43">
        <f t="shared" si="0"/>
        <v>0.70799999999999996</v>
      </c>
      <c r="G13" s="43">
        <f t="shared" si="1"/>
        <v>4.484</v>
      </c>
      <c r="H13" s="39" t="s">
        <v>54</v>
      </c>
      <c r="I13" s="44">
        <v>0</v>
      </c>
      <c r="J13" s="21" t="s">
        <v>38</v>
      </c>
      <c r="K13" s="21"/>
      <c r="L13" s="21"/>
      <c r="M13" s="21"/>
      <c r="N13" s="21"/>
      <c r="O13" s="21"/>
      <c r="P13" s="21"/>
      <c r="Q13" s="21"/>
      <c r="R13" s="21"/>
      <c r="S13" s="21"/>
      <c r="T13" s="21" t="s">
        <v>38</v>
      </c>
    </row>
    <row r="14" spans="1:21" ht="37.5">
      <c r="A14" s="21" t="s">
        <v>55</v>
      </c>
      <c r="B14" s="21" t="s">
        <v>56</v>
      </c>
      <c r="C14" s="68"/>
      <c r="D14" s="68"/>
      <c r="E14" s="39" t="s">
        <v>57</v>
      </c>
      <c r="F14" s="39" t="s">
        <v>58</v>
      </c>
      <c r="G14" s="39" t="s">
        <v>59</v>
      </c>
      <c r="H14" s="45">
        <v>5926</v>
      </c>
      <c r="I14" s="44">
        <v>4186154.4</v>
      </c>
      <c r="J14" s="21" t="s">
        <v>38</v>
      </c>
      <c r="K14" s="21"/>
      <c r="L14" s="21"/>
      <c r="M14" s="21"/>
      <c r="N14" s="21"/>
      <c r="O14" s="21"/>
      <c r="P14" s="21"/>
      <c r="Q14" s="21"/>
      <c r="R14" s="21"/>
      <c r="S14" s="21"/>
      <c r="T14" s="21"/>
    </row>
    <row r="15" spans="1:21" ht="57" customHeight="1">
      <c r="A15" s="21" t="s">
        <v>60</v>
      </c>
      <c r="B15" s="21" t="s">
        <v>33</v>
      </c>
      <c r="C15" s="68"/>
      <c r="D15" s="68"/>
      <c r="E15" s="39">
        <v>13.6</v>
      </c>
      <c r="F15" s="43">
        <f t="shared" si="0"/>
        <v>0.16320000000000001</v>
      </c>
      <c r="G15" s="43">
        <f t="shared" si="1"/>
        <v>1.0335999999999999</v>
      </c>
      <c r="H15" s="46" t="s">
        <v>61</v>
      </c>
      <c r="I15" s="44">
        <v>3115263</v>
      </c>
      <c r="J15" s="21" t="s">
        <v>38</v>
      </c>
      <c r="K15" s="21" t="s">
        <v>38</v>
      </c>
      <c r="L15" s="21"/>
      <c r="M15" s="21"/>
      <c r="N15" s="21"/>
      <c r="O15" s="21"/>
      <c r="P15" s="21"/>
      <c r="Q15" s="21"/>
      <c r="R15" s="21"/>
      <c r="S15" s="21"/>
      <c r="T15" s="21" t="s">
        <v>38</v>
      </c>
    </row>
    <row r="16" spans="1:21" ht="37.5">
      <c r="A16" s="21" t="s">
        <v>62</v>
      </c>
      <c r="B16" s="21" t="s">
        <v>33</v>
      </c>
      <c r="C16" s="69"/>
      <c r="D16" s="69"/>
      <c r="E16" s="39">
        <v>2</v>
      </c>
      <c r="F16" s="43">
        <f t="shared" si="0"/>
        <v>2.4E-2</v>
      </c>
      <c r="G16" s="43">
        <f t="shared" si="1"/>
        <v>0.152</v>
      </c>
      <c r="H16" s="39" t="s">
        <v>63</v>
      </c>
      <c r="I16" s="44">
        <v>591482</v>
      </c>
      <c r="J16" s="21" t="s">
        <v>38</v>
      </c>
      <c r="K16" s="21"/>
      <c r="L16" s="21"/>
      <c r="M16" s="21"/>
      <c r="N16" s="21"/>
      <c r="O16" s="21"/>
      <c r="P16" s="21"/>
      <c r="Q16" s="21"/>
      <c r="R16" s="21"/>
      <c r="S16" s="21"/>
      <c r="T16" s="21"/>
    </row>
    <row r="17" spans="1:20" ht="26.25" customHeight="1">
      <c r="A17" s="76" t="s">
        <v>64</v>
      </c>
      <c r="B17" s="76"/>
      <c r="C17" s="78"/>
      <c r="D17" s="78"/>
      <c r="E17" s="76"/>
      <c r="F17" s="76"/>
      <c r="G17" s="76"/>
      <c r="H17" s="76"/>
      <c r="I17" s="76"/>
      <c r="J17" s="76"/>
      <c r="K17" s="76"/>
      <c r="L17" s="76"/>
      <c r="M17" s="76"/>
      <c r="N17" s="76"/>
      <c r="O17" s="76"/>
      <c r="P17" s="76"/>
      <c r="Q17" s="76"/>
      <c r="R17" s="76"/>
      <c r="S17" s="76"/>
      <c r="T17" s="76"/>
    </row>
    <row r="18" spans="1:20" ht="55.5" customHeight="1">
      <c r="A18" s="21" t="s">
        <v>65</v>
      </c>
      <c r="B18" s="25" t="s">
        <v>66</v>
      </c>
      <c r="C18" s="57" t="s">
        <v>67</v>
      </c>
      <c r="D18" s="58" t="s">
        <v>68</v>
      </c>
      <c r="E18" s="47">
        <v>33.5</v>
      </c>
      <c r="F18" s="43">
        <f>E18*0.0937</f>
        <v>3.1389500000000004</v>
      </c>
      <c r="G18" s="43">
        <f>E18*0.156</f>
        <v>5.226</v>
      </c>
      <c r="H18" s="41" t="s">
        <v>36</v>
      </c>
      <c r="I18" s="44">
        <v>7712735</v>
      </c>
      <c r="J18" s="21"/>
      <c r="K18" s="21"/>
      <c r="L18" s="21"/>
      <c r="M18" s="21"/>
      <c r="N18" s="21"/>
      <c r="O18" s="21"/>
      <c r="P18" s="21"/>
      <c r="Q18" s="21"/>
      <c r="R18" s="21"/>
      <c r="S18" s="21"/>
      <c r="T18" s="21"/>
    </row>
    <row r="19" spans="1:20" ht="55.5" customHeight="1">
      <c r="A19" s="21" t="s">
        <v>69</v>
      </c>
      <c r="B19" s="25" t="s">
        <v>33</v>
      </c>
      <c r="C19" s="57"/>
      <c r="D19" s="58"/>
      <c r="E19" s="47">
        <v>5</v>
      </c>
      <c r="F19" s="43">
        <f>E19*0.0937</f>
        <v>0.46850000000000003</v>
      </c>
      <c r="G19" s="43">
        <f>E19*0.156</f>
        <v>0.78</v>
      </c>
      <c r="H19" s="39" t="s">
        <v>36</v>
      </c>
      <c r="I19" s="39" t="s">
        <v>36</v>
      </c>
      <c r="J19" s="21" t="s">
        <v>38</v>
      </c>
      <c r="K19" s="21"/>
      <c r="L19" s="21"/>
      <c r="M19" s="21"/>
      <c r="N19" s="21"/>
      <c r="O19" s="21"/>
      <c r="P19" s="21"/>
      <c r="Q19" s="21"/>
      <c r="R19" s="21"/>
      <c r="S19" s="21"/>
      <c r="T19" s="21" t="s">
        <v>38</v>
      </c>
    </row>
    <row r="20" spans="1:20">
      <c r="A20" s="76" t="s">
        <v>70</v>
      </c>
      <c r="B20" s="76"/>
      <c r="C20" s="77"/>
      <c r="D20" s="77"/>
      <c r="E20" s="76"/>
      <c r="F20" s="76"/>
      <c r="G20" s="76"/>
      <c r="H20" s="76"/>
      <c r="I20" s="76"/>
      <c r="J20" s="76"/>
      <c r="K20" s="76"/>
      <c r="L20" s="76"/>
      <c r="M20" s="76"/>
      <c r="N20" s="76"/>
      <c r="O20" s="76"/>
      <c r="P20" s="76"/>
      <c r="Q20" s="76"/>
      <c r="R20" s="76"/>
      <c r="S20" s="76"/>
      <c r="T20" s="76"/>
    </row>
    <row r="21" spans="1:20" ht="73.5" customHeight="1">
      <c r="A21" s="21" t="s">
        <v>71</v>
      </c>
      <c r="B21" s="21" t="s">
        <v>33</v>
      </c>
      <c r="C21" s="39" t="s">
        <v>72</v>
      </c>
      <c r="D21" s="40" t="s">
        <v>73</v>
      </c>
      <c r="E21" s="39" t="s">
        <v>36</v>
      </c>
      <c r="F21" s="39">
        <v>65</v>
      </c>
      <c r="G21" s="39">
        <v>59</v>
      </c>
      <c r="H21" s="49">
        <v>397620</v>
      </c>
      <c r="I21" s="44" t="s">
        <v>74</v>
      </c>
      <c r="J21" s="21" t="s">
        <v>38</v>
      </c>
      <c r="K21" s="21" t="s">
        <v>38</v>
      </c>
      <c r="L21" s="21"/>
      <c r="M21" s="21" t="s">
        <v>38</v>
      </c>
      <c r="N21" s="21"/>
      <c r="O21" s="21"/>
      <c r="P21" s="21"/>
      <c r="Q21" s="21"/>
      <c r="R21" s="21" t="s">
        <v>38</v>
      </c>
      <c r="S21" s="21"/>
      <c r="T21" s="21"/>
    </row>
    <row r="22" spans="1:20">
      <c r="A22" s="76" t="s">
        <v>75</v>
      </c>
      <c r="B22" s="76"/>
      <c r="C22" s="76"/>
      <c r="D22" s="76"/>
      <c r="E22" s="76"/>
      <c r="F22" s="76"/>
      <c r="G22" s="76"/>
      <c r="H22" s="76"/>
      <c r="I22" s="76"/>
      <c r="J22" s="76"/>
      <c r="K22" s="76"/>
      <c r="L22" s="76"/>
      <c r="M22" s="76"/>
      <c r="N22" s="76"/>
      <c r="O22" s="76"/>
      <c r="P22" s="76"/>
      <c r="Q22" s="76"/>
      <c r="R22" s="76"/>
      <c r="S22" s="76"/>
      <c r="T22" s="76"/>
    </row>
    <row r="23" spans="1:20" ht="63.75" customHeight="1">
      <c r="A23" s="21" t="s">
        <v>76</v>
      </c>
      <c r="B23" s="21" t="s">
        <v>33</v>
      </c>
      <c r="C23" s="39" t="s">
        <v>44</v>
      </c>
      <c r="D23" s="40" t="s">
        <v>36</v>
      </c>
      <c r="E23" s="39" t="s">
        <v>36</v>
      </c>
      <c r="F23" s="39" t="s">
        <v>36</v>
      </c>
      <c r="G23" s="39" t="s">
        <v>36</v>
      </c>
      <c r="H23" s="39" t="s">
        <v>36</v>
      </c>
      <c r="I23" s="39" t="s">
        <v>77</v>
      </c>
      <c r="J23" s="21"/>
      <c r="K23" s="21"/>
      <c r="L23" s="21"/>
      <c r="M23" s="21"/>
      <c r="N23" s="21"/>
      <c r="O23" s="21"/>
      <c r="P23" s="21"/>
      <c r="Q23" s="21"/>
      <c r="R23" s="21"/>
      <c r="S23" s="21"/>
      <c r="T23" s="21"/>
    </row>
    <row r="24" spans="1:20" ht="30.75" customHeight="1">
      <c r="A24" s="76" t="s">
        <v>78</v>
      </c>
      <c r="B24" s="76"/>
      <c r="C24" s="76"/>
      <c r="D24" s="76"/>
      <c r="E24" s="76"/>
      <c r="F24" s="76"/>
      <c r="G24" s="76"/>
      <c r="H24" s="76"/>
      <c r="I24" s="76"/>
      <c r="J24" s="76"/>
      <c r="K24" s="76"/>
      <c r="L24" s="76"/>
      <c r="M24" s="76"/>
      <c r="N24" s="76"/>
      <c r="O24" s="76"/>
      <c r="P24" s="76"/>
      <c r="Q24" s="76"/>
      <c r="R24" s="76"/>
      <c r="S24" s="76"/>
      <c r="T24" s="76"/>
    </row>
    <row r="25" spans="1:20" ht="65.25" customHeight="1">
      <c r="A25" s="21" t="s">
        <v>79</v>
      </c>
      <c r="B25" s="21" t="s">
        <v>33</v>
      </c>
      <c r="C25" s="39" t="s">
        <v>44</v>
      </c>
      <c r="D25" s="40" t="s">
        <v>36</v>
      </c>
      <c r="E25" s="39" t="s">
        <v>36</v>
      </c>
      <c r="F25" s="39" t="s">
        <v>36</v>
      </c>
      <c r="G25" s="39" t="s">
        <v>36</v>
      </c>
      <c r="H25" s="39" t="s">
        <v>36</v>
      </c>
      <c r="I25" s="39" t="s">
        <v>36</v>
      </c>
      <c r="J25" s="22"/>
      <c r="K25" s="22"/>
      <c r="L25" s="22"/>
      <c r="M25" s="22"/>
      <c r="N25" s="22"/>
      <c r="O25" s="22"/>
      <c r="P25" s="22"/>
      <c r="Q25" s="22"/>
      <c r="R25" s="22"/>
      <c r="S25" s="22"/>
      <c r="T25" s="22"/>
    </row>
    <row r="26" spans="1:20" ht="15.75" customHeight="1">
      <c r="A26" s="76" t="s">
        <v>80</v>
      </c>
      <c r="B26" s="76"/>
      <c r="C26" s="76"/>
      <c r="D26" s="76"/>
      <c r="E26" s="76"/>
      <c r="F26" s="76"/>
      <c r="G26" s="76"/>
      <c r="H26" s="76"/>
      <c r="I26" s="76"/>
      <c r="J26" s="76"/>
      <c r="K26" s="76"/>
      <c r="L26" s="76"/>
      <c r="M26" s="76"/>
      <c r="N26" s="76"/>
      <c r="O26" s="76"/>
      <c r="P26" s="76"/>
      <c r="Q26" s="76"/>
      <c r="R26" s="76"/>
      <c r="S26" s="76"/>
      <c r="T26" s="76"/>
    </row>
    <row r="27" spans="1:20" ht="75.75" customHeight="1">
      <c r="A27" s="21" t="s">
        <v>81</v>
      </c>
      <c r="B27" s="21" t="s">
        <v>82</v>
      </c>
      <c r="C27" s="39" t="s">
        <v>44</v>
      </c>
      <c r="D27" s="40" t="s">
        <v>36</v>
      </c>
      <c r="E27" s="39">
        <v>90</v>
      </c>
      <c r="F27" s="39">
        <v>12</v>
      </c>
      <c r="G27" s="102">
        <v>5</v>
      </c>
      <c r="H27" s="45">
        <v>45415</v>
      </c>
      <c r="I27" s="44" t="s">
        <v>83</v>
      </c>
      <c r="J27" s="21"/>
      <c r="K27" s="21" t="s">
        <v>38</v>
      </c>
      <c r="L27" s="21"/>
      <c r="M27" s="21"/>
      <c r="N27" s="21"/>
      <c r="O27" s="23" t="s">
        <v>38</v>
      </c>
      <c r="P27" s="23" t="s">
        <v>38</v>
      </c>
      <c r="Q27" s="23"/>
      <c r="R27" s="23"/>
      <c r="S27" s="21" t="s">
        <v>38</v>
      </c>
      <c r="T27" s="23"/>
    </row>
    <row r="28" spans="1:20" ht="30.75" customHeight="1">
      <c r="A28" s="76" t="s">
        <v>84</v>
      </c>
      <c r="B28" s="76"/>
      <c r="C28" s="76"/>
      <c r="D28" s="76"/>
      <c r="E28" s="76"/>
      <c r="F28" s="76"/>
      <c r="G28" s="76"/>
      <c r="H28" s="76"/>
      <c r="I28" s="76"/>
      <c r="J28" s="76"/>
      <c r="K28" s="76"/>
      <c r="L28" s="76"/>
      <c r="M28" s="76"/>
      <c r="N28" s="76"/>
      <c r="O28" s="76"/>
      <c r="P28" s="76"/>
      <c r="Q28" s="76"/>
      <c r="R28" s="76"/>
      <c r="S28" s="76"/>
      <c r="T28" s="76"/>
    </row>
    <row r="29" spans="1:20" ht="75.75" customHeight="1">
      <c r="A29" s="21" t="s">
        <v>85</v>
      </c>
      <c r="B29" s="21" t="s">
        <v>33</v>
      </c>
      <c r="C29" s="39" t="s">
        <v>44</v>
      </c>
      <c r="D29" s="40" t="s">
        <v>36</v>
      </c>
      <c r="E29" s="39" t="s">
        <v>36</v>
      </c>
      <c r="F29" s="39" t="s">
        <v>36</v>
      </c>
      <c r="G29" s="39" t="s">
        <v>36</v>
      </c>
      <c r="H29" s="39" t="s">
        <v>36</v>
      </c>
      <c r="I29" s="44" t="s">
        <v>36</v>
      </c>
      <c r="J29" s="21"/>
      <c r="K29" s="21"/>
      <c r="L29" s="21"/>
      <c r="M29" s="21"/>
      <c r="N29" s="21" t="s">
        <v>38</v>
      </c>
      <c r="O29" s="23"/>
      <c r="P29" s="23"/>
      <c r="Q29" s="23"/>
      <c r="R29" s="23" t="s">
        <v>38</v>
      </c>
      <c r="S29" s="21"/>
      <c r="T29" s="23"/>
    </row>
    <row r="30" spans="1:20">
      <c r="A30" s="3"/>
      <c r="B30" s="3"/>
      <c r="C30" s="3"/>
      <c r="D30" s="4"/>
      <c r="E30" s="3"/>
      <c r="F30" s="3"/>
      <c r="G30" s="3"/>
      <c r="H30" s="3"/>
      <c r="I30" s="3"/>
      <c r="J30" s="4"/>
      <c r="K30" s="6"/>
      <c r="L30" s="3"/>
      <c r="M30" s="3"/>
      <c r="N30" s="4"/>
      <c r="O30" s="4"/>
      <c r="P30" s="6"/>
      <c r="Q30" s="6"/>
      <c r="R30" s="6"/>
      <c r="S30" s="4"/>
      <c r="T30" s="6"/>
    </row>
    <row r="31" spans="1:20" ht="107.25" customHeight="1">
      <c r="A31" s="50" t="s">
        <v>86</v>
      </c>
      <c r="B31" s="3"/>
      <c r="C31" s="3"/>
      <c r="D31" s="4"/>
      <c r="E31" s="3"/>
      <c r="F31" s="3"/>
      <c r="G31" s="3"/>
      <c r="H31" s="4"/>
      <c r="I31" s="3"/>
      <c r="J31" s="3"/>
      <c r="K31" s="5"/>
    </row>
    <row r="32" spans="1:20" ht="37.5">
      <c r="A32" s="50" t="s">
        <v>87</v>
      </c>
    </row>
    <row r="33" spans="1:1" ht="48.75" customHeight="1">
      <c r="A33" s="50" t="s">
        <v>88</v>
      </c>
    </row>
    <row r="34" spans="1:1" ht="87.6">
      <c r="A34" s="50" t="s">
        <v>89</v>
      </c>
    </row>
    <row r="35" spans="1:1" ht="37.5">
      <c r="A35" s="50" t="s">
        <v>90</v>
      </c>
    </row>
  </sheetData>
  <mergeCells count="29">
    <mergeCell ref="A28:T28"/>
    <mergeCell ref="A8:T8"/>
    <mergeCell ref="A10:T10"/>
    <mergeCell ref="A20:T20"/>
    <mergeCell ref="A17:T17"/>
    <mergeCell ref="C11:C16"/>
    <mergeCell ref="A22:T22"/>
    <mergeCell ref="A24:T24"/>
    <mergeCell ref="A26:T26"/>
    <mergeCell ref="H1:H2"/>
    <mergeCell ref="I1:I2"/>
    <mergeCell ref="I4:I7"/>
    <mergeCell ref="C18:C19"/>
    <mergeCell ref="D18:D19"/>
    <mergeCell ref="E4:E7"/>
    <mergeCell ref="F1:F2"/>
    <mergeCell ref="F4:F7"/>
    <mergeCell ref="G4:G7"/>
    <mergeCell ref="H4:H7"/>
    <mergeCell ref="C1:C2"/>
    <mergeCell ref="C4:C7"/>
    <mergeCell ref="D4:D7"/>
    <mergeCell ref="B3:T3"/>
    <mergeCell ref="D11:D16"/>
    <mergeCell ref="A1:A2"/>
    <mergeCell ref="B1:B2"/>
    <mergeCell ref="D1:D2"/>
    <mergeCell ref="E1:E2"/>
    <mergeCell ref="G1:G2"/>
  </mergeCells>
  <pageMargins left="0.7" right="0.7" top="0.75" bottom="0.75" header="0.3" footer="0.3"/>
  <pageSetup orientation="portrait" horizontalDpi="1200" verticalDpi="1200" r:id="rId1"/>
  <headerFooter>
    <oddHeader>&amp;LAppendix L: Programs and Actions Master Table&amp;RClean Energy Implementation Plan</oddHeader>
    <oddFooter>&amp;LDECEMBER 17, 2021&amp;C&amp;P of &amp;N&amp;RPuget Sound Energy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5"/>
  <sheetViews>
    <sheetView topLeftCell="A26" zoomScale="85" zoomScaleNormal="85" workbookViewId="0">
      <selection activeCell="E88" sqref="E88"/>
    </sheetView>
  </sheetViews>
  <sheetFormatPr defaultRowHeight="14.45"/>
  <cols>
    <col min="1" max="1" width="22.42578125" customWidth="1"/>
    <col min="2" max="2" width="32.7109375" customWidth="1"/>
    <col min="3" max="3" width="44.140625" customWidth="1"/>
    <col min="4" max="4" width="72.5703125" customWidth="1"/>
  </cols>
  <sheetData>
    <row r="1" spans="1:7" ht="15" thickBot="1"/>
    <row r="2" spans="1:7" s="9" customFormat="1" ht="15" thickBot="1">
      <c r="A2" s="12" t="s">
        <v>91</v>
      </c>
      <c r="B2" s="13" t="s">
        <v>92</v>
      </c>
      <c r="C2" s="13"/>
      <c r="D2" s="11" t="s">
        <v>93</v>
      </c>
    </row>
    <row r="3" spans="1:7" ht="15.75" customHeight="1">
      <c r="A3" s="79" t="s">
        <v>31</v>
      </c>
      <c r="B3" s="79" t="s">
        <v>94</v>
      </c>
      <c r="C3" s="82" t="s">
        <v>95</v>
      </c>
      <c r="D3" s="90" t="s">
        <v>96</v>
      </c>
    </row>
    <row r="4" spans="1:7">
      <c r="A4" s="81"/>
      <c r="B4" s="81"/>
      <c r="C4" s="97"/>
      <c r="D4" s="91"/>
    </row>
    <row r="5" spans="1:7">
      <c r="A5" s="81"/>
      <c r="B5" s="81"/>
      <c r="C5" s="97"/>
      <c r="D5" s="91"/>
    </row>
    <row r="6" spans="1:7" ht="15" thickBot="1">
      <c r="A6" s="81"/>
      <c r="B6" s="81"/>
      <c r="C6" s="83"/>
      <c r="D6" s="92"/>
    </row>
    <row r="7" spans="1:7" ht="23.25" customHeight="1">
      <c r="A7" s="81"/>
      <c r="B7" s="81"/>
      <c r="C7" s="82" t="s">
        <v>97</v>
      </c>
      <c r="D7" s="93" t="s">
        <v>98</v>
      </c>
    </row>
    <row r="8" spans="1:7">
      <c r="A8" s="81"/>
      <c r="B8" s="81"/>
      <c r="C8" s="97"/>
      <c r="D8" s="94"/>
    </row>
    <row r="9" spans="1:7">
      <c r="A9" s="81"/>
      <c r="B9" s="81"/>
      <c r="C9" s="97"/>
      <c r="D9" s="94"/>
      <c r="G9" s="27"/>
    </row>
    <row r="10" spans="1:7" ht="15" thickBot="1">
      <c r="A10" s="81"/>
      <c r="B10" s="81"/>
      <c r="C10" s="83"/>
      <c r="D10" s="95"/>
    </row>
    <row r="11" spans="1:7">
      <c r="A11" s="81"/>
      <c r="B11" s="81"/>
      <c r="C11" s="82" t="s">
        <v>99</v>
      </c>
      <c r="D11" s="96" t="s">
        <v>100</v>
      </c>
    </row>
    <row r="12" spans="1:7">
      <c r="A12" s="81"/>
      <c r="B12" s="81"/>
      <c r="C12" s="97"/>
      <c r="D12" s="94"/>
    </row>
    <row r="13" spans="1:7">
      <c r="A13" s="81"/>
      <c r="B13" s="81"/>
      <c r="C13" s="97"/>
      <c r="D13" s="94"/>
    </row>
    <row r="14" spans="1:7" ht="15" thickBot="1">
      <c r="A14" s="81"/>
      <c r="B14" s="81"/>
      <c r="C14" s="83"/>
      <c r="D14" s="95"/>
    </row>
    <row r="15" spans="1:7" ht="30.75" customHeight="1">
      <c r="A15" s="81"/>
      <c r="B15" s="81"/>
      <c r="C15" s="79" t="s">
        <v>101</v>
      </c>
      <c r="D15" s="29" t="s">
        <v>102</v>
      </c>
    </row>
    <row r="16" spans="1:7">
      <c r="A16" s="81"/>
      <c r="B16" s="81"/>
      <c r="C16" s="81"/>
      <c r="D16" s="29" t="s">
        <v>103</v>
      </c>
    </row>
    <row r="17" spans="1:4">
      <c r="A17" s="81"/>
      <c r="B17" s="81"/>
      <c r="C17" s="81"/>
      <c r="D17" s="29" t="s">
        <v>104</v>
      </c>
    </row>
    <row r="18" spans="1:4" ht="14.25" customHeight="1">
      <c r="A18" s="81"/>
      <c r="B18" s="81"/>
      <c r="C18" s="81"/>
      <c r="D18" s="29" t="s">
        <v>105</v>
      </c>
    </row>
    <row r="19" spans="1:4" ht="15" thickBot="1">
      <c r="A19" s="80"/>
      <c r="B19" s="80"/>
      <c r="C19" s="80"/>
      <c r="D19" s="30" t="s">
        <v>106</v>
      </c>
    </row>
    <row r="20" spans="1:4" ht="15" thickBot="1"/>
    <row r="21" spans="1:4" s="9" customFormat="1" ht="15" thickBot="1">
      <c r="A21" s="16" t="s">
        <v>107</v>
      </c>
      <c r="B21" s="11" t="s">
        <v>0</v>
      </c>
      <c r="C21" s="12"/>
      <c r="D21" s="11" t="s">
        <v>93</v>
      </c>
    </row>
    <row r="22" spans="1:4" ht="24.95">
      <c r="A22" s="79" t="s">
        <v>42</v>
      </c>
      <c r="B22" s="79" t="s">
        <v>108</v>
      </c>
      <c r="C22" s="98" t="s">
        <v>101</v>
      </c>
      <c r="D22" s="28" t="s">
        <v>109</v>
      </c>
    </row>
    <row r="23" spans="1:4" ht="24.95">
      <c r="A23" s="81"/>
      <c r="B23" s="81"/>
      <c r="C23" s="99"/>
      <c r="D23" s="28" t="s">
        <v>110</v>
      </c>
    </row>
    <row r="24" spans="1:4" ht="24.95">
      <c r="A24" s="81"/>
      <c r="B24" s="81"/>
      <c r="C24" s="99"/>
      <c r="D24" s="28" t="s">
        <v>111</v>
      </c>
    </row>
    <row r="25" spans="1:4" ht="24.95">
      <c r="A25" s="81"/>
      <c r="B25" s="81"/>
      <c r="C25" s="99"/>
      <c r="D25" s="28" t="s">
        <v>112</v>
      </c>
    </row>
    <row r="26" spans="1:4" ht="24.95">
      <c r="A26" s="81"/>
      <c r="B26" s="81"/>
      <c r="C26" s="99"/>
      <c r="D26" s="28" t="s">
        <v>113</v>
      </c>
    </row>
    <row r="27" spans="1:4" ht="24.95">
      <c r="A27" s="81"/>
      <c r="B27" s="80"/>
      <c r="C27" s="100"/>
      <c r="D27" s="28" t="s">
        <v>114</v>
      </c>
    </row>
    <row r="28" spans="1:4" ht="24.95">
      <c r="A28" s="81"/>
      <c r="B28" s="79" t="s">
        <v>115</v>
      </c>
      <c r="C28" s="98" t="s">
        <v>101</v>
      </c>
      <c r="D28" s="28" t="s">
        <v>116</v>
      </c>
    </row>
    <row r="29" spans="1:4" ht="15" thickBot="1">
      <c r="A29" s="81"/>
      <c r="B29" s="81"/>
      <c r="C29" s="99"/>
      <c r="D29" s="28" t="s">
        <v>117</v>
      </c>
    </row>
    <row r="30" spans="1:4" ht="17.25" customHeight="1" thickBot="1">
      <c r="A30" s="81"/>
      <c r="B30" s="81"/>
      <c r="C30" s="99"/>
      <c r="D30" s="28" t="s">
        <v>118</v>
      </c>
    </row>
    <row r="31" spans="1:4" ht="24.95">
      <c r="A31" s="81"/>
      <c r="B31" s="81"/>
      <c r="C31" s="99"/>
      <c r="D31" s="28" t="s">
        <v>119</v>
      </c>
    </row>
    <row r="32" spans="1:4" ht="50.1">
      <c r="A32" s="81"/>
      <c r="B32" s="80"/>
      <c r="C32" s="100"/>
      <c r="D32" s="28" t="s">
        <v>120</v>
      </c>
    </row>
    <row r="33" spans="1:4" ht="24.95">
      <c r="A33" s="81"/>
      <c r="B33" s="79" t="s">
        <v>121</v>
      </c>
      <c r="C33" s="98" t="s">
        <v>101</v>
      </c>
      <c r="D33" s="28" t="s">
        <v>122</v>
      </c>
    </row>
    <row r="34" spans="1:4" ht="15" thickBot="1">
      <c r="A34" s="81"/>
      <c r="B34" s="80"/>
      <c r="C34" s="100"/>
      <c r="D34" s="28" t="s">
        <v>123</v>
      </c>
    </row>
    <row r="35" spans="1:4" ht="37.5">
      <c r="A35" s="81"/>
      <c r="B35" s="79" t="s">
        <v>124</v>
      </c>
      <c r="C35" s="98" t="s">
        <v>101</v>
      </c>
      <c r="D35" s="28" t="s">
        <v>125</v>
      </c>
    </row>
    <row r="36" spans="1:4" ht="15" thickBot="1">
      <c r="A36" s="81"/>
      <c r="B36" s="81"/>
      <c r="C36" s="99"/>
      <c r="D36" s="28" t="s">
        <v>126</v>
      </c>
    </row>
    <row r="37" spans="1:4" ht="24.95">
      <c r="A37" s="81"/>
      <c r="B37" s="81"/>
      <c r="C37" s="99"/>
      <c r="D37" s="28" t="s">
        <v>127</v>
      </c>
    </row>
    <row r="38" spans="1:4" ht="15" thickBot="1">
      <c r="A38" s="80"/>
      <c r="B38" s="80"/>
      <c r="C38" s="100"/>
      <c r="D38" s="28" t="s">
        <v>128</v>
      </c>
    </row>
    <row r="39" spans="1:4" ht="15" thickBot="1">
      <c r="D39" s="33"/>
    </row>
    <row r="40" spans="1:4" s="9" customFormat="1" ht="15" thickBot="1">
      <c r="A40" s="12" t="s">
        <v>107</v>
      </c>
      <c r="B40" s="13" t="s">
        <v>0</v>
      </c>
      <c r="C40" s="26"/>
      <c r="D40" s="37" t="s">
        <v>93</v>
      </c>
    </row>
    <row r="41" spans="1:4" ht="15.75" customHeight="1" thickBot="1">
      <c r="A41" s="79" t="s">
        <v>45</v>
      </c>
      <c r="B41" s="79" t="s">
        <v>46</v>
      </c>
      <c r="C41" s="15" t="s">
        <v>95</v>
      </c>
      <c r="D41" s="31" t="s">
        <v>129</v>
      </c>
    </row>
    <row r="42" spans="1:4" ht="15" thickBot="1">
      <c r="A42" s="81"/>
      <c r="B42" s="81"/>
      <c r="C42" s="14" t="s">
        <v>97</v>
      </c>
      <c r="D42" s="31" t="s">
        <v>130</v>
      </c>
    </row>
    <row r="43" spans="1:4" ht="15" thickBot="1">
      <c r="A43" s="81"/>
      <c r="B43" s="81"/>
      <c r="C43" s="14" t="s">
        <v>99</v>
      </c>
      <c r="D43" s="31" t="s">
        <v>131</v>
      </c>
    </row>
    <row r="44" spans="1:4" ht="25.5" thickBot="1">
      <c r="A44" s="81"/>
      <c r="B44" s="81"/>
      <c r="C44" s="87" t="s">
        <v>101</v>
      </c>
      <c r="D44" s="31" t="s">
        <v>132</v>
      </c>
    </row>
    <row r="45" spans="1:4" ht="25.5" thickBot="1">
      <c r="A45" s="81"/>
      <c r="B45" s="81"/>
      <c r="C45" s="89"/>
      <c r="D45" s="31" t="s">
        <v>133</v>
      </c>
    </row>
    <row r="46" spans="1:4" ht="25.5" thickBot="1">
      <c r="A46" s="81"/>
      <c r="B46" s="81"/>
      <c r="C46" s="89"/>
      <c r="D46" s="31" t="s">
        <v>134</v>
      </c>
    </row>
    <row r="47" spans="1:4" ht="15" thickBot="1">
      <c r="A47" s="81"/>
      <c r="B47" s="80"/>
      <c r="C47" s="88"/>
      <c r="D47" s="31" t="s">
        <v>135</v>
      </c>
    </row>
    <row r="48" spans="1:4" ht="15.75" customHeight="1" thickBot="1">
      <c r="A48" s="81"/>
      <c r="B48" s="79" t="s">
        <v>51</v>
      </c>
      <c r="C48" s="15" t="s">
        <v>95</v>
      </c>
      <c r="D48" s="31" t="s">
        <v>136</v>
      </c>
    </row>
    <row r="49" spans="1:4" ht="15" thickBot="1">
      <c r="A49" s="81"/>
      <c r="B49" s="81"/>
      <c r="C49" s="14" t="s">
        <v>97</v>
      </c>
      <c r="D49" s="31" t="s">
        <v>137</v>
      </c>
    </row>
    <row r="50" spans="1:4" ht="15" thickBot="1">
      <c r="A50" s="81"/>
      <c r="B50" s="81"/>
      <c r="C50" s="14" t="s">
        <v>99</v>
      </c>
      <c r="D50" s="31" t="s">
        <v>138</v>
      </c>
    </row>
    <row r="51" spans="1:4">
      <c r="A51" s="81"/>
      <c r="B51" s="80"/>
      <c r="C51" s="14" t="s">
        <v>101</v>
      </c>
      <c r="D51" s="31" t="s">
        <v>139</v>
      </c>
    </row>
    <row r="52" spans="1:4" ht="15.75" customHeight="1" thickBot="1">
      <c r="A52" s="81"/>
      <c r="B52" s="79" t="s">
        <v>53</v>
      </c>
      <c r="C52" s="15" t="s">
        <v>95</v>
      </c>
      <c r="D52" s="31" t="s">
        <v>140</v>
      </c>
    </row>
    <row r="53" spans="1:4" ht="15" thickBot="1">
      <c r="A53" s="81"/>
      <c r="B53" s="81"/>
      <c r="C53" s="14" t="s">
        <v>97</v>
      </c>
      <c r="D53" s="31" t="s">
        <v>130</v>
      </c>
    </row>
    <row r="54" spans="1:4" ht="15" thickBot="1">
      <c r="A54" s="81"/>
      <c r="B54" s="81"/>
      <c r="C54" s="14" t="s">
        <v>99</v>
      </c>
      <c r="D54" s="31" t="s">
        <v>141</v>
      </c>
    </row>
    <row r="55" spans="1:4" ht="38.1" thickBot="1">
      <c r="A55" s="81"/>
      <c r="B55" s="80"/>
      <c r="C55" s="14" t="s">
        <v>101</v>
      </c>
      <c r="D55" s="31" t="s">
        <v>142</v>
      </c>
    </row>
    <row r="56" spans="1:4" ht="15.75" customHeight="1" thickBot="1">
      <c r="A56" s="81"/>
      <c r="B56" s="79" t="s">
        <v>55</v>
      </c>
      <c r="C56" s="15" t="s">
        <v>95</v>
      </c>
      <c r="D56" s="31" t="s">
        <v>143</v>
      </c>
    </row>
    <row r="57" spans="1:4" ht="15" thickBot="1">
      <c r="A57" s="81"/>
      <c r="B57" s="81"/>
      <c r="C57" s="14" t="s">
        <v>97</v>
      </c>
      <c r="D57" s="31" t="s">
        <v>144</v>
      </c>
    </row>
    <row r="58" spans="1:4" ht="15" thickBot="1">
      <c r="A58" s="81"/>
      <c r="B58" s="81"/>
      <c r="C58" s="14" t="s">
        <v>99</v>
      </c>
      <c r="D58" s="31" t="s">
        <v>145</v>
      </c>
    </row>
    <row r="59" spans="1:4" ht="25.5" thickBot="1">
      <c r="A59" s="81"/>
      <c r="B59" s="81"/>
      <c r="C59" s="87" t="s">
        <v>101</v>
      </c>
      <c r="D59" s="31" t="s">
        <v>146</v>
      </c>
    </row>
    <row r="60" spans="1:4" ht="25.5" thickBot="1">
      <c r="A60" s="81"/>
      <c r="B60" s="80"/>
      <c r="C60" s="88"/>
      <c r="D60" s="31" t="s">
        <v>147</v>
      </c>
    </row>
    <row r="61" spans="1:4" ht="15.75" customHeight="1" thickBot="1">
      <c r="A61" s="81"/>
      <c r="B61" s="79" t="s">
        <v>60</v>
      </c>
      <c r="C61" s="15" t="s">
        <v>95</v>
      </c>
      <c r="D61" s="31" t="s">
        <v>148</v>
      </c>
    </row>
    <row r="62" spans="1:4" ht="15" thickBot="1">
      <c r="A62" s="81"/>
      <c r="B62" s="81"/>
      <c r="C62" s="14" t="s">
        <v>97</v>
      </c>
      <c r="D62" s="31" t="s">
        <v>144</v>
      </c>
    </row>
    <row r="63" spans="1:4" ht="15" thickBot="1">
      <c r="A63" s="81"/>
      <c r="B63" s="81"/>
      <c r="C63" s="14" t="s">
        <v>99</v>
      </c>
      <c r="D63" s="31" t="s">
        <v>61</v>
      </c>
    </row>
    <row r="64" spans="1:4" ht="25.5" thickBot="1">
      <c r="A64" s="81"/>
      <c r="B64" s="81"/>
      <c r="C64" s="87" t="s">
        <v>101</v>
      </c>
      <c r="D64" s="31" t="s">
        <v>149</v>
      </c>
    </row>
    <row r="65" spans="1:4" ht="15" thickBot="1">
      <c r="A65" s="81"/>
      <c r="B65" s="80"/>
      <c r="C65" s="88"/>
      <c r="D65" s="31" t="s">
        <v>150</v>
      </c>
    </row>
    <row r="66" spans="1:4" ht="15.75" customHeight="1" thickBot="1">
      <c r="A66" s="81"/>
      <c r="B66" s="79" t="s">
        <v>62</v>
      </c>
      <c r="C66" s="15" t="s">
        <v>95</v>
      </c>
      <c r="D66" s="31" t="s">
        <v>49</v>
      </c>
    </row>
    <row r="67" spans="1:4" ht="15" thickBot="1">
      <c r="A67" s="81"/>
      <c r="B67" s="81"/>
      <c r="C67" s="14" t="s">
        <v>97</v>
      </c>
      <c r="D67" s="31" t="s">
        <v>137</v>
      </c>
    </row>
    <row r="68" spans="1:4" ht="15" thickBot="1">
      <c r="A68" s="81"/>
      <c r="B68" s="81"/>
      <c r="C68" s="14" t="s">
        <v>99</v>
      </c>
      <c r="D68" s="31" t="s">
        <v>63</v>
      </c>
    </row>
    <row r="69" spans="1:4" ht="25.5" thickBot="1">
      <c r="A69" s="81"/>
      <c r="B69" s="81"/>
      <c r="C69" s="82" t="s">
        <v>101</v>
      </c>
      <c r="D69" s="31" t="s">
        <v>151</v>
      </c>
    </row>
    <row r="70" spans="1:4" ht="38.1" thickBot="1">
      <c r="A70" s="80"/>
      <c r="B70" s="80"/>
      <c r="C70" s="83"/>
      <c r="D70" s="31" t="s">
        <v>152</v>
      </c>
    </row>
    <row r="71" spans="1:4" ht="15" thickBot="1">
      <c r="A71" s="17"/>
      <c r="B71" s="10"/>
      <c r="C71" s="7"/>
      <c r="D71" s="34"/>
    </row>
    <row r="72" spans="1:4" s="9" customFormat="1" ht="15" thickBot="1">
      <c r="A72" s="12" t="s">
        <v>107</v>
      </c>
      <c r="B72" s="13" t="s">
        <v>0</v>
      </c>
      <c r="C72" s="13"/>
      <c r="D72" s="37" t="s">
        <v>93</v>
      </c>
    </row>
    <row r="73" spans="1:4" ht="15.75" customHeight="1" thickBot="1">
      <c r="A73" s="79" t="s">
        <v>64</v>
      </c>
      <c r="B73" s="79" t="s">
        <v>65</v>
      </c>
      <c r="C73" s="15" t="s">
        <v>95</v>
      </c>
      <c r="D73" s="31" t="s">
        <v>153</v>
      </c>
    </row>
    <row r="74" spans="1:4" ht="15" thickBot="1">
      <c r="A74" s="81"/>
      <c r="B74" s="81"/>
      <c r="C74" s="14" t="s">
        <v>97</v>
      </c>
      <c r="D74" s="31" t="s">
        <v>154</v>
      </c>
    </row>
    <row r="75" spans="1:4" ht="15" thickBot="1">
      <c r="A75" s="81"/>
      <c r="B75" s="81"/>
      <c r="C75" s="14" t="s">
        <v>99</v>
      </c>
      <c r="D75" s="31" t="s">
        <v>36</v>
      </c>
    </row>
    <row r="76" spans="1:4" ht="25.5" thickBot="1">
      <c r="A76" s="81"/>
      <c r="B76" s="81"/>
      <c r="C76" s="87" t="s">
        <v>101</v>
      </c>
      <c r="D76" s="31" t="s">
        <v>146</v>
      </c>
    </row>
    <row r="77" spans="1:4" ht="25.5" thickBot="1">
      <c r="A77" s="81"/>
      <c r="B77" s="80"/>
      <c r="C77" s="88"/>
      <c r="D77" s="31" t="s">
        <v>147</v>
      </c>
    </row>
    <row r="78" spans="1:4" ht="15.75" customHeight="1" thickBot="1">
      <c r="A78" s="81"/>
      <c r="B78" s="79" t="s">
        <v>155</v>
      </c>
      <c r="C78" s="15" t="s">
        <v>95</v>
      </c>
      <c r="D78" s="31" t="s">
        <v>156</v>
      </c>
    </row>
    <row r="79" spans="1:4" ht="15" thickBot="1">
      <c r="A79" s="81"/>
      <c r="B79" s="81"/>
      <c r="C79" s="14" t="s">
        <v>97</v>
      </c>
      <c r="D79" s="31" t="s">
        <v>144</v>
      </c>
    </row>
    <row r="80" spans="1:4" ht="15" thickBot="1">
      <c r="A80" s="81"/>
      <c r="B80" s="81"/>
      <c r="C80" s="14" t="s">
        <v>99</v>
      </c>
      <c r="D80" s="31" t="s">
        <v>36</v>
      </c>
    </row>
    <row r="81" spans="1:4" ht="15" thickBot="1">
      <c r="A81" s="81"/>
      <c r="B81" s="81"/>
      <c r="C81" s="82" t="s">
        <v>101</v>
      </c>
      <c r="D81" s="31" t="s">
        <v>157</v>
      </c>
    </row>
    <row r="82" spans="1:4" ht="25.5" thickBot="1">
      <c r="A82" s="80"/>
      <c r="B82" s="80"/>
      <c r="C82" s="83"/>
      <c r="D82" s="31" t="s">
        <v>158</v>
      </c>
    </row>
    <row r="83" spans="1:4" ht="15" thickBot="1">
      <c r="A83" s="17"/>
      <c r="B83" s="10"/>
      <c r="C83" s="7"/>
      <c r="D83" s="34"/>
    </row>
    <row r="84" spans="1:4" s="9" customFormat="1">
      <c r="A84" s="12" t="s">
        <v>107</v>
      </c>
      <c r="B84" s="13" t="s">
        <v>0</v>
      </c>
      <c r="C84" s="13"/>
      <c r="D84" s="37" t="s">
        <v>93</v>
      </c>
    </row>
    <row r="85" spans="1:4" ht="15.75" customHeight="1">
      <c r="A85" s="79" t="s">
        <v>70</v>
      </c>
      <c r="B85" s="79" t="s">
        <v>71</v>
      </c>
      <c r="C85" s="8" t="s">
        <v>95</v>
      </c>
      <c r="D85" s="35" t="s">
        <v>36</v>
      </c>
    </row>
    <row r="86" spans="1:4" ht="15.75" customHeight="1">
      <c r="A86" s="81"/>
      <c r="B86" s="81"/>
      <c r="C86" s="7" t="s">
        <v>97</v>
      </c>
      <c r="D86" s="29" t="s">
        <v>159</v>
      </c>
    </row>
    <row r="87" spans="1:4" ht="15.75" customHeight="1">
      <c r="A87" s="81"/>
      <c r="B87" s="81"/>
      <c r="C87" s="7" t="s">
        <v>99</v>
      </c>
      <c r="D87" s="34" t="s">
        <v>160</v>
      </c>
    </row>
    <row r="88" spans="1:4">
      <c r="A88" s="80"/>
      <c r="B88" s="101"/>
      <c r="C88" s="7" t="s">
        <v>101</v>
      </c>
      <c r="D88" s="34" t="s">
        <v>161</v>
      </c>
    </row>
    <row r="89" spans="1:4">
      <c r="D89" s="33"/>
    </row>
    <row r="90" spans="1:4" s="9" customFormat="1" ht="15" thickBot="1">
      <c r="A90" s="12" t="s">
        <v>107</v>
      </c>
      <c r="B90" s="13" t="s">
        <v>0</v>
      </c>
      <c r="C90" s="13"/>
      <c r="D90" s="37" t="s">
        <v>93</v>
      </c>
    </row>
    <row r="91" spans="1:4" ht="15.75" customHeight="1" thickBot="1">
      <c r="A91" s="84" t="s">
        <v>75</v>
      </c>
      <c r="B91" s="79" t="s">
        <v>76</v>
      </c>
      <c r="C91" s="8" t="s">
        <v>95</v>
      </c>
      <c r="D91" s="35" t="s">
        <v>36</v>
      </c>
    </row>
    <row r="92" spans="1:4" ht="15" thickBot="1">
      <c r="A92" s="85"/>
      <c r="B92" s="81"/>
      <c r="C92" s="7" t="s">
        <v>162</v>
      </c>
      <c r="D92" s="35" t="s">
        <v>36</v>
      </c>
    </row>
    <row r="93" spans="1:4" ht="15" thickBot="1">
      <c r="A93" s="85"/>
      <c r="B93" s="81"/>
      <c r="C93" s="7" t="s">
        <v>163</v>
      </c>
      <c r="D93" s="35" t="s">
        <v>36</v>
      </c>
    </row>
    <row r="94" spans="1:4" ht="15" thickBot="1">
      <c r="A94" s="85"/>
      <c r="B94" s="81"/>
      <c r="C94" s="79" t="s">
        <v>101</v>
      </c>
      <c r="D94" s="35" t="s">
        <v>164</v>
      </c>
    </row>
    <row r="95" spans="1:4" ht="25.5" thickBot="1">
      <c r="A95" s="86"/>
      <c r="B95" s="80"/>
      <c r="C95" s="80"/>
      <c r="D95" s="35" t="s">
        <v>165</v>
      </c>
    </row>
    <row r="96" spans="1:4" ht="15" thickBot="1">
      <c r="D96" s="33"/>
    </row>
    <row r="97" spans="1:4" s="9" customFormat="1" ht="15" thickBot="1">
      <c r="A97" s="12" t="s">
        <v>107</v>
      </c>
      <c r="B97" s="13" t="s">
        <v>0</v>
      </c>
      <c r="C97" s="13"/>
      <c r="D97" s="37" t="s">
        <v>93</v>
      </c>
    </row>
    <row r="98" spans="1:4" ht="15.75" customHeight="1" thickBot="1">
      <c r="A98" s="79" t="s">
        <v>78</v>
      </c>
      <c r="B98" s="79" t="s">
        <v>79</v>
      </c>
      <c r="C98" s="8" t="s">
        <v>95</v>
      </c>
      <c r="D98" s="35" t="s">
        <v>36</v>
      </c>
    </row>
    <row r="99" spans="1:4" ht="15" thickBot="1">
      <c r="A99" s="81"/>
      <c r="B99" s="81"/>
      <c r="C99" s="7" t="s">
        <v>162</v>
      </c>
      <c r="D99" s="34" t="s">
        <v>36</v>
      </c>
    </row>
    <row r="100" spans="1:4" ht="15" thickBot="1">
      <c r="A100" s="81"/>
      <c r="B100" s="81"/>
      <c r="C100" s="7" t="s">
        <v>163</v>
      </c>
      <c r="D100" s="34" t="s">
        <v>36</v>
      </c>
    </row>
    <row r="101" spans="1:4" ht="25.5" thickBot="1">
      <c r="A101" s="80"/>
      <c r="B101" s="80"/>
      <c r="C101" s="18" t="s">
        <v>101</v>
      </c>
      <c r="D101" s="32" t="s">
        <v>166</v>
      </c>
    </row>
    <row r="102" spans="1:4" ht="15" thickBot="1">
      <c r="D102" s="33"/>
    </row>
    <row r="103" spans="1:4" s="9" customFormat="1" ht="15" thickBot="1">
      <c r="A103" s="12" t="s">
        <v>107</v>
      </c>
      <c r="B103" s="13" t="s">
        <v>0</v>
      </c>
      <c r="C103" s="26"/>
      <c r="D103" s="37" t="s">
        <v>93</v>
      </c>
    </row>
    <row r="104" spans="1:4" ht="15.75" customHeight="1" thickBot="1">
      <c r="A104" s="79" t="s">
        <v>80</v>
      </c>
      <c r="B104" s="79" t="s">
        <v>81</v>
      </c>
      <c r="C104" s="15" t="s">
        <v>95</v>
      </c>
      <c r="D104" s="31" t="s">
        <v>167</v>
      </c>
    </row>
    <row r="105" spans="1:4" ht="15" thickBot="1">
      <c r="A105" s="81"/>
      <c r="B105" s="81"/>
      <c r="C105" s="14" t="s">
        <v>162</v>
      </c>
      <c r="D105" s="31" t="s">
        <v>168</v>
      </c>
    </row>
    <row r="106" spans="1:4" ht="15" thickBot="1">
      <c r="A106" s="81"/>
      <c r="B106" s="81"/>
      <c r="C106" s="14" t="s">
        <v>163</v>
      </c>
      <c r="D106" s="31" t="s">
        <v>169</v>
      </c>
    </row>
    <row r="107" spans="1:4" ht="25.5" thickBot="1">
      <c r="A107" s="81"/>
      <c r="B107" s="81"/>
      <c r="C107" s="79" t="s">
        <v>101</v>
      </c>
      <c r="D107" s="36" t="s">
        <v>170</v>
      </c>
    </row>
    <row r="108" spans="1:4" ht="15" thickBot="1">
      <c r="A108" s="80"/>
      <c r="B108" s="80"/>
      <c r="C108" s="80"/>
      <c r="D108" s="36" t="s">
        <v>171</v>
      </c>
    </row>
    <row r="110" spans="1:4">
      <c r="A110" s="12" t="s">
        <v>107</v>
      </c>
      <c r="B110" s="13" t="s">
        <v>0</v>
      </c>
      <c r="C110" s="13"/>
      <c r="D110" s="37" t="s">
        <v>93</v>
      </c>
    </row>
    <row r="111" spans="1:4">
      <c r="A111" s="84" t="s">
        <v>84</v>
      </c>
      <c r="B111" s="79" t="s">
        <v>85</v>
      </c>
      <c r="C111" s="8" t="s">
        <v>95</v>
      </c>
      <c r="D111" s="35" t="s">
        <v>36</v>
      </c>
    </row>
    <row r="112" spans="1:4">
      <c r="A112" s="85"/>
      <c r="B112" s="81"/>
      <c r="C112" s="7" t="s">
        <v>162</v>
      </c>
      <c r="D112" s="35" t="s">
        <v>36</v>
      </c>
    </row>
    <row r="113" spans="1:4">
      <c r="A113" s="85"/>
      <c r="B113" s="81"/>
      <c r="C113" s="7" t="s">
        <v>163</v>
      </c>
      <c r="D113" s="35" t="s">
        <v>36</v>
      </c>
    </row>
    <row r="114" spans="1:4" ht="24.95">
      <c r="A114" s="85"/>
      <c r="B114" s="81"/>
      <c r="C114" s="79" t="s">
        <v>101</v>
      </c>
      <c r="D114" s="35" t="s">
        <v>172</v>
      </c>
    </row>
    <row r="115" spans="1:4">
      <c r="A115" s="86"/>
      <c r="B115" s="80"/>
      <c r="C115" s="80"/>
      <c r="D115" s="35" t="s">
        <v>173</v>
      </c>
    </row>
  </sheetData>
  <mergeCells count="47">
    <mergeCell ref="A111:A115"/>
    <mergeCell ref="B111:B115"/>
    <mergeCell ref="C114:C115"/>
    <mergeCell ref="C22:C27"/>
    <mergeCell ref="C28:C32"/>
    <mergeCell ref="C33:C34"/>
    <mergeCell ref="C35:C38"/>
    <mergeCell ref="B22:B27"/>
    <mergeCell ref="B28:B32"/>
    <mergeCell ref="B33:B34"/>
    <mergeCell ref="B35:B38"/>
    <mergeCell ref="A85:A88"/>
    <mergeCell ref="B85:B88"/>
    <mergeCell ref="B48:B51"/>
    <mergeCell ref="B52:B55"/>
    <mergeCell ref="B41:B47"/>
    <mergeCell ref="D3:D6"/>
    <mergeCell ref="D7:D10"/>
    <mergeCell ref="D11:D14"/>
    <mergeCell ref="B3:B19"/>
    <mergeCell ref="A3:A19"/>
    <mergeCell ref="C3:C6"/>
    <mergeCell ref="C7:C10"/>
    <mergeCell ref="C11:C14"/>
    <mergeCell ref="C15:C19"/>
    <mergeCell ref="A22:A38"/>
    <mergeCell ref="C69:C70"/>
    <mergeCell ref="B66:B70"/>
    <mergeCell ref="A41:A70"/>
    <mergeCell ref="C76:C77"/>
    <mergeCell ref="B73:B77"/>
    <mergeCell ref="C44:C47"/>
    <mergeCell ref="C59:C60"/>
    <mergeCell ref="B56:B60"/>
    <mergeCell ref="C64:C65"/>
    <mergeCell ref="B61:B65"/>
    <mergeCell ref="C107:C108"/>
    <mergeCell ref="B104:B108"/>
    <mergeCell ref="A104:A108"/>
    <mergeCell ref="C81:C82"/>
    <mergeCell ref="B78:B82"/>
    <mergeCell ref="B91:B95"/>
    <mergeCell ref="A91:A95"/>
    <mergeCell ref="C94:C95"/>
    <mergeCell ref="A73:A82"/>
    <mergeCell ref="A98:A101"/>
    <mergeCell ref="B98:B101"/>
  </mergeCells>
  <pageMargins left="0.7" right="0.7" top="0.75" bottom="0.75" header="0.3" footer="0.3"/>
  <pageSetup orientation="portrait" horizontalDpi="1200" verticalDpi="1200" r:id="rId1"/>
  <headerFooter>
    <oddHeader>&amp;LAppendix L: Programs and Actions Master Table&amp;RClean Energy Implementation Plan</oddHeader>
    <oddFooter>&amp;LDECEMBER 17, 2021&amp;C&amp;P of &amp;N&amp;RPuget Sound Energy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57EF3735E1AEE4BB39D7DB4EA3C0C16" ma:contentTypeVersion="5" ma:contentTypeDescription="Create a new document." ma:contentTypeScope="" ma:versionID="b34674c33f12a12961099021061ed560">
  <xsd:schema xmlns:xsd="http://www.w3.org/2001/XMLSchema" xmlns:xs="http://www.w3.org/2001/XMLSchema" xmlns:p="http://schemas.microsoft.com/office/2006/metadata/properties" xmlns:ns2="2a250934-0986-457c-a133-4cfa0ba5640b" xmlns:ns3="5205c6b9-31d9-42c2-a038-d77c01694be6" targetNamespace="http://schemas.microsoft.com/office/2006/metadata/properties" ma:root="true" ma:fieldsID="57816d2490ab3675ba67b141138a072e" ns2:_="" ns3:_="">
    <xsd:import namespace="2a250934-0986-457c-a133-4cfa0ba5640b"/>
    <xsd:import namespace="5205c6b9-31d9-42c2-a038-d77c01694be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50934-0986-457c-a133-4cfa0ba564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05c6b9-31d9-42c2-a038-d77c01694be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A29071-4838-4EE2-8A68-31D36EC4977B}"/>
</file>

<file path=customXml/itemProps2.xml><?xml version="1.0" encoding="utf-8"?>
<ds:datastoreItem xmlns:ds="http://schemas.openxmlformats.org/officeDocument/2006/customXml" ds:itemID="{7974D66D-043A-4505-BB02-E33B56B79515}"/>
</file>

<file path=customXml/itemProps3.xml><?xml version="1.0" encoding="utf-8"?>
<ds:datastoreItem xmlns:ds="http://schemas.openxmlformats.org/officeDocument/2006/customXml" ds:itemID="{F605C70D-6DED-4432-81EA-A4E949C57EC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Biennial CEIP Update: Appendix F</dc:title>
  <dc:subject/>
  <dc:creator/>
  <cp:keywords/>
  <dc:description/>
  <cp:lastModifiedBy>Scott, Kelly</cp:lastModifiedBy>
  <cp:revision/>
  <dcterms:created xsi:type="dcterms:W3CDTF">2021-12-17T20:41:08Z</dcterms:created>
  <dcterms:modified xsi:type="dcterms:W3CDTF">2023-11-20T17:47:03Z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0x010100B57EF3735E1AEE4BB39D7DB4EA3C0C16</vt:lpwstr>
  </property>
</Properties>
</file>