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39" i="1"/>
  <c r="D39" i="1"/>
  <c r="E39" i="1"/>
  <c r="F39" i="1"/>
  <c r="G39" i="1"/>
  <c r="H39" i="1"/>
  <c r="I39" i="1"/>
  <c r="J39" i="1"/>
  <c r="K39" i="1"/>
  <c r="L39" i="1"/>
  <c r="C40" i="1"/>
  <c r="D40" i="1"/>
  <c r="E40" i="1"/>
  <c r="F40" i="1"/>
  <c r="G40" i="1"/>
  <c r="H40" i="1"/>
  <c r="I40" i="1"/>
  <c r="J40" i="1"/>
  <c r="K40" i="1"/>
  <c r="L40" i="1"/>
  <c r="C41" i="1"/>
  <c r="D41" i="1"/>
  <c r="E41" i="1"/>
  <c r="F41" i="1"/>
  <c r="G41" i="1"/>
  <c r="H41" i="1"/>
  <c r="I41" i="1"/>
  <c r="J41" i="1"/>
  <c r="K41" i="1"/>
  <c r="L41" i="1"/>
  <c r="C42" i="1"/>
  <c r="D42" i="1"/>
  <c r="E42" i="1"/>
  <c r="F42" i="1"/>
  <c r="G42" i="1"/>
  <c r="H42" i="1"/>
  <c r="I42" i="1"/>
  <c r="J42" i="1"/>
  <c r="K42" i="1"/>
  <c r="L42" i="1"/>
  <c r="C43" i="1"/>
  <c r="D43" i="1"/>
  <c r="E43" i="1"/>
  <c r="F43" i="1"/>
  <c r="G43" i="1"/>
  <c r="H43" i="1"/>
  <c r="I43" i="1"/>
  <c r="J43" i="1"/>
  <c r="K43" i="1"/>
  <c r="L43" i="1"/>
  <c r="C44" i="1"/>
  <c r="D44" i="1"/>
  <c r="E44" i="1"/>
  <c r="F44" i="1"/>
  <c r="G44" i="1"/>
  <c r="H44" i="1"/>
  <c r="I44" i="1"/>
  <c r="J44" i="1"/>
  <c r="K44" i="1"/>
  <c r="L44" i="1"/>
  <c r="B40" i="1"/>
  <c r="B41" i="1"/>
  <c r="B42" i="1"/>
  <c r="B43" i="1"/>
  <c r="B44" i="1"/>
  <c r="B39" i="1"/>
  <c r="L32" i="1"/>
  <c r="K32" i="1"/>
  <c r="K34" i="1" s="1"/>
  <c r="J32" i="1"/>
  <c r="J34" i="1" s="1"/>
  <c r="I32" i="1"/>
  <c r="I34" i="1" s="1"/>
  <c r="H32" i="1"/>
  <c r="H34" i="1" s="1"/>
  <c r="G32" i="1"/>
  <c r="G34" i="1" s="1"/>
  <c r="F32" i="1"/>
  <c r="F34" i="1" s="1"/>
  <c r="E32" i="1"/>
  <c r="D32" i="1"/>
  <c r="C32" i="1"/>
  <c r="C34" i="1" s="1"/>
  <c r="B32" i="1"/>
  <c r="B34" i="1" s="1"/>
  <c r="E35" i="1" s="1"/>
  <c r="C19" i="1"/>
  <c r="C21" i="1" s="1"/>
  <c r="D19" i="1"/>
  <c r="D21" i="1" s="1"/>
  <c r="E19" i="1"/>
  <c r="E21" i="1" s="1"/>
  <c r="F19" i="1"/>
  <c r="G19" i="1"/>
  <c r="G21" i="1" s="1"/>
  <c r="H19" i="1"/>
  <c r="H21" i="1" s="1"/>
  <c r="I19" i="1"/>
  <c r="I21" i="1" s="1"/>
  <c r="J19" i="1"/>
  <c r="J21" i="1" s="1"/>
  <c r="K19" i="1"/>
  <c r="K21" i="1" s="1"/>
  <c r="L19" i="1"/>
  <c r="L21" i="1" s="1"/>
  <c r="B19" i="1"/>
  <c r="B21" i="1" s="1"/>
  <c r="L34" i="1"/>
  <c r="E34" i="1"/>
  <c r="D34" i="1"/>
  <c r="F21" i="1"/>
  <c r="I35" i="1" l="1"/>
  <c r="F45" i="1"/>
  <c r="F47" i="1" s="1"/>
  <c r="G45" i="1"/>
  <c r="G47" i="1" s="1"/>
  <c r="K45" i="1"/>
  <c r="K47" i="1" s="1"/>
  <c r="C45" i="1"/>
  <c r="C47" i="1" s="1"/>
  <c r="H35" i="1"/>
  <c r="B45" i="1"/>
  <c r="B47" i="1" s="1"/>
  <c r="J48" i="1" s="1"/>
  <c r="J50" i="1" s="1"/>
  <c r="L45" i="1"/>
  <c r="L47" i="1" s="1"/>
  <c r="D45" i="1"/>
  <c r="D47" i="1" s="1"/>
  <c r="D48" i="1" s="1"/>
  <c r="D50" i="1" s="1"/>
  <c r="H45" i="1"/>
  <c r="H47" i="1" s="1"/>
  <c r="J45" i="1"/>
  <c r="J47" i="1" s="1"/>
  <c r="I45" i="1"/>
  <c r="I47" i="1" s="1"/>
  <c r="C35" i="1"/>
  <c r="K35" i="1"/>
  <c r="E45" i="1"/>
  <c r="E47" i="1" s="1"/>
  <c r="E48" i="1" s="1"/>
  <c r="E50" i="1" s="1"/>
  <c r="G22" i="1"/>
  <c r="F35" i="1"/>
  <c r="G35" i="1"/>
  <c r="J35" i="1"/>
  <c r="D35" i="1"/>
  <c r="L35" i="1"/>
  <c r="H22" i="1"/>
  <c r="F22" i="1"/>
  <c r="D22" i="1"/>
  <c r="K22" i="1"/>
  <c r="E22" i="1"/>
  <c r="L22" i="1"/>
  <c r="C22" i="1"/>
  <c r="J22" i="1"/>
  <c r="I22" i="1"/>
  <c r="F48" i="1" l="1"/>
  <c r="F50" i="1" s="1"/>
  <c r="L48" i="1"/>
  <c r="L50" i="1" s="1"/>
  <c r="G48" i="1"/>
  <c r="G50" i="1" s="1"/>
  <c r="C48" i="1"/>
  <c r="I48" i="1"/>
  <c r="I50" i="1" s="1"/>
  <c r="K48" i="1"/>
  <c r="H48" i="1"/>
  <c r="H50" i="1" s="1"/>
</calcChain>
</file>

<file path=xl/sharedStrings.xml><?xml version="1.0" encoding="utf-8"?>
<sst xmlns="http://schemas.openxmlformats.org/spreadsheetml/2006/main" count="83" uniqueCount="39">
  <si>
    <t>2025 case – day-ahead system costs ($MM)</t>
  </si>
  <si>
    <t>01_14_2021</t>
  </si>
  <si>
    <t>2025 PSE System Costs ($MM)</t>
  </si>
  <si>
    <t>Base Portfolio</t>
  </si>
  <si>
    <t>CCCT</t>
  </si>
  <si>
    <t>Frame
Peaker</t>
  </si>
  <si>
    <t>Recip
Peaker</t>
  </si>
  <si>
    <t>Li-Ion 2-hr</t>
  </si>
  <si>
    <t>Li-Ion 4-hr</t>
  </si>
  <si>
    <t>Flow 4-hr</t>
  </si>
  <si>
    <t>Flow 6-hr</t>
  </si>
  <si>
    <t>Pumped
Hydro
Storage</t>
  </si>
  <si>
    <t>DSR</t>
  </si>
  <si>
    <t>Demand
Response</t>
  </si>
  <si>
    <t>Wind</t>
  </si>
  <si>
    <t>Hydro</t>
  </si>
  <si>
    <t>Thermal</t>
  </si>
  <si>
    <t>Solar</t>
  </si>
  <si>
    <t>Contracts</t>
  </si>
  <si>
    <t>IRP Resource</t>
  </si>
  <si>
    <t>Total Generation</t>
  </si>
  <si>
    <t>Net Market Purchases/Sales</t>
  </si>
  <si>
    <t>2025 case – intra-hour system costs ($MM)</t>
  </si>
  <si>
    <t>$/kw-yr</t>
  </si>
  <si>
    <t>The full Flexibility Analysis (FA) methodology and results can be found in Chapter 5.</t>
  </si>
  <si>
    <t>2025 flex benefit</t>
  </si>
  <si>
    <t>In simple terms, this analysis takes the costs from the Day-Ahead simulation and subtracts the costs from the Intra-Hour simulation.</t>
  </si>
  <si>
    <t>Once the DA and IH runs have been completed, the final costs are compared to the base portfolio.</t>
  </si>
  <si>
    <t>The difference in costs between the test cases and the base case provides the flexibility benefit of the test case resource.</t>
  </si>
  <si>
    <t>Difference in costs (Intra Hour - Day Ahead) for the test case</t>
  </si>
  <si>
    <t>(Change of Test Case) - (Change of Base Case)</t>
  </si>
  <si>
    <t>Total ($MM)</t>
  </si>
  <si>
    <t>Change in Cost from Base ($MM)</t>
  </si>
  <si>
    <t>Nameplate (MW)</t>
  </si>
  <si>
    <t>Nameplate capacity of resource in MW</t>
  </si>
  <si>
    <t>The final flexibility benefit</t>
  </si>
  <si>
    <t>Dollars are converted back to $ from $MM</t>
  </si>
  <si>
    <t>MW is converted to kW</t>
  </si>
  <si>
    <t>The data is collected over a 1-year period, so no changes are needed for the per-year portion.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</si>
</sst>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07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7E6E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5" fillId="3" borderId="3" xfId="0" applyFont="1" applyFill="1" applyBorder="1" applyAlignment="1">
      <alignment horizontal="left"/>
    </xf>
    <xf numFmtId="164" fontId="5" fillId="3" borderId="4" xfId="1" applyNumberFormat="1" applyFont="1" applyFill="1" applyBorder="1"/>
    <xf numFmtId="0" fontId="5" fillId="3" borderId="1" xfId="0" applyFont="1" applyFill="1" applyBorder="1" applyAlignment="1">
      <alignment horizontal="left"/>
    </xf>
    <xf numFmtId="164" fontId="5" fillId="3" borderId="5" xfId="1" applyNumberFormat="1" applyFont="1" applyFill="1" applyBorder="1"/>
    <xf numFmtId="0" fontId="6" fillId="4" borderId="2" xfId="0" applyFont="1" applyFill="1" applyBorder="1" applyAlignment="1">
      <alignment horizontal="right"/>
    </xf>
    <xf numFmtId="164" fontId="6" fillId="4" borderId="6" xfId="1" applyNumberFormat="1" applyFont="1" applyFill="1" applyBorder="1" applyAlignment="1">
      <alignment horizontal="right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5" fontId="2" fillId="2" borderId="7" xfId="1" applyNumberFormat="1" applyFont="1" applyFill="1" applyBorder="1"/>
    <xf numFmtId="43" fontId="0" fillId="0" borderId="0" xfId="0" applyNumberFormat="1"/>
    <xf numFmtId="0" fontId="0" fillId="5" borderId="0" xfId="0" applyFill="1"/>
    <xf numFmtId="43" fontId="0" fillId="5" borderId="0" xfId="0" applyNumberFormat="1" applyFill="1"/>
    <xf numFmtId="0" fontId="6" fillId="6" borderId="2" xfId="0" applyFont="1" applyFill="1" applyBorder="1" applyAlignment="1">
      <alignment horizontal="right"/>
    </xf>
    <xf numFmtId="0" fontId="0" fillId="6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53"/>
  <sheetViews>
    <sheetView tabSelected="1" zoomScale="115" zoomScaleNormal="115" workbookViewId="0">
      <selection activeCell="N52" sqref="N52"/>
    </sheetView>
  </sheetViews>
  <sheetFormatPr defaultRowHeight="15" x14ac:dyDescent="0.25"/>
  <cols>
    <col min="1" max="1" width="39.28515625" bestFit="1" customWidth="1"/>
    <col min="2" max="12" width="10" customWidth="1"/>
    <col min="14" max="14" width="41.140625" bestFit="1" customWidth="1"/>
  </cols>
  <sheetData>
    <row r="1" spans="1:12" x14ac:dyDescent="0.2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25">
      <c r="A5" s="16" t="s">
        <v>27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x14ac:dyDescent="0.25">
      <c r="A7" s="16" t="s">
        <v>28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10" spans="1:12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t="s">
        <v>0</v>
      </c>
      <c r="D11" t="s">
        <v>1</v>
      </c>
    </row>
    <row r="12" spans="1:12" ht="39" x14ac:dyDescent="0.25">
      <c r="A12" s="2" t="s">
        <v>2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  <c r="J12" s="2" t="s">
        <v>11</v>
      </c>
      <c r="K12" s="2" t="s">
        <v>12</v>
      </c>
      <c r="L12" s="2" t="s">
        <v>13</v>
      </c>
    </row>
    <row r="13" spans="1:12" x14ac:dyDescent="0.25">
      <c r="A13" s="3" t="s">
        <v>14</v>
      </c>
      <c r="B13" s="4">
        <v>23.41269539272805</v>
      </c>
      <c r="C13" s="4">
        <v>23.232923952574478</v>
      </c>
      <c r="D13" s="4">
        <v>23.472101933149766</v>
      </c>
      <c r="E13" s="4">
        <v>23.359710505202862</v>
      </c>
      <c r="F13" s="4">
        <v>23.363390837731224</v>
      </c>
      <c r="G13" s="4">
        <v>23.240102373539553</v>
      </c>
      <c r="H13" s="4">
        <v>23.366263001897739</v>
      </c>
      <c r="I13" s="4">
        <v>23.307153209412771</v>
      </c>
      <c r="J13" s="4">
        <v>23.164662403189443</v>
      </c>
      <c r="K13" s="4">
        <v>23.388038520466846</v>
      </c>
      <c r="L13" s="4">
        <v>23.6010589952669</v>
      </c>
    </row>
    <row r="14" spans="1:12" x14ac:dyDescent="0.25">
      <c r="A14" s="5" t="s">
        <v>15</v>
      </c>
      <c r="B14" s="4">
        <v>1.9624723003044633</v>
      </c>
      <c r="C14" s="4">
        <v>1.957946938252733</v>
      </c>
      <c r="D14" s="4">
        <v>1.9434876932411025</v>
      </c>
      <c r="E14" s="4">
        <v>1.9367749981894726</v>
      </c>
      <c r="F14" s="4">
        <v>1.9622548813628933</v>
      </c>
      <c r="G14" s="4">
        <v>1.9418028470701632</v>
      </c>
      <c r="H14" s="4">
        <v>1.9714384791677231</v>
      </c>
      <c r="I14" s="4">
        <v>1.963658801954643</v>
      </c>
      <c r="J14" s="4">
        <v>1.9750779108145029</v>
      </c>
      <c r="K14" s="4">
        <v>1.9500087501644432</v>
      </c>
      <c r="L14" s="4">
        <v>1.9514628310985231</v>
      </c>
    </row>
    <row r="15" spans="1:12" x14ac:dyDescent="0.25">
      <c r="A15" s="5" t="s">
        <v>16</v>
      </c>
      <c r="B15" s="4">
        <v>139.86862729011401</v>
      </c>
      <c r="C15" s="4">
        <v>95.012460178554093</v>
      </c>
      <c r="D15" s="4">
        <v>127.22787173391849</v>
      </c>
      <c r="E15" s="4">
        <v>124.50571352938385</v>
      </c>
      <c r="F15" s="4">
        <v>123.39924998167268</v>
      </c>
      <c r="G15" s="4">
        <v>121.89741101733959</v>
      </c>
      <c r="H15" s="4">
        <v>122.48157701545036</v>
      </c>
      <c r="I15" s="4">
        <v>122.25468707830764</v>
      </c>
      <c r="J15" s="4">
        <v>121.37717885503008</v>
      </c>
      <c r="K15" s="4">
        <v>129.25518191757263</v>
      </c>
      <c r="L15" s="4">
        <v>130.24898422926125</v>
      </c>
    </row>
    <row r="16" spans="1:12" x14ac:dyDescent="0.25">
      <c r="A16" s="5" t="s">
        <v>17</v>
      </c>
      <c r="B16" s="4">
        <v>13.545847754332625</v>
      </c>
      <c r="C16" s="4">
        <v>13.545847754332625</v>
      </c>
      <c r="D16" s="4">
        <v>13.545847754332625</v>
      </c>
      <c r="E16" s="4">
        <v>13.545847754332625</v>
      </c>
      <c r="F16" s="4">
        <v>13.545847754332625</v>
      </c>
      <c r="G16" s="4">
        <v>13.545847754332625</v>
      </c>
      <c r="H16" s="4">
        <v>13.545847754332625</v>
      </c>
      <c r="I16" s="4">
        <v>13.545847754332625</v>
      </c>
      <c r="J16" s="4">
        <v>13.545847754332625</v>
      </c>
      <c r="K16" s="4">
        <v>13.545847754332625</v>
      </c>
      <c r="L16" s="4">
        <v>13.545847754332625</v>
      </c>
    </row>
    <row r="17" spans="1:12" x14ac:dyDescent="0.25">
      <c r="A17" s="5" t="s">
        <v>18</v>
      </c>
      <c r="B17" s="4">
        <v>292.15592384582146</v>
      </c>
      <c r="C17" s="4">
        <v>292.15592384582146</v>
      </c>
      <c r="D17" s="4">
        <v>292.15592384582146</v>
      </c>
      <c r="E17" s="4">
        <v>292.15592384582146</v>
      </c>
      <c r="F17" s="4">
        <v>292.15592384582146</v>
      </c>
      <c r="G17" s="4">
        <v>292.15592384582146</v>
      </c>
      <c r="H17" s="4">
        <v>292.15592384582146</v>
      </c>
      <c r="I17" s="4">
        <v>292.15592384582146</v>
      </c>
      <c r="J17" s="4">
        <v>292.15592384582146</v>
      </c>
      <c r="K17" s="4">
        <v>292.15592384582146</v>
      </c>
      <c r="L17" s="4">
        <v>292.15592384582146</v>
      </c>
    </row>
    <row r="18" spans="1:12" x14ac:dyDescent="0.25">
      <c r="A18" s="5" t="s">
        <v>19</v>
      </c>
      <c r="B18" s="6">
        <v>0</v>
      </c>
      <c r="C18" s="4">
        <v>47.764996550239431</v>
      </c>
      <c r="D18" s="4">
        <v>9.4983638629976976</v>
      </c>
      <c r="E18" s="4">
        <v>12.371113802549672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</row>
    <row r="19" spans="1:12" x14ac:dyDescent="0.25">
      <c r="A19" s="15" t="s">
        <v>20</v>
      </c>
      <c r="B19" s="8">
        <f>SUM(B13:B18)</f>
        <v>470.9455665833006</v>
      </c>
      <c r="C19" s="8">
        <f t="shared" ref="C19:L19" si="0">SUM(C13:C18)</f>
        <v>473.67009921977478</v>
      </c>
      <c r="D19" s="8">
        <f t="shared" si="0"/>
        <v>467.8435968234611</v>
      </c>
      <c r="E19" s="8">
        <f t="shared" si="0"/>
        <v>467.87508443547995</v>
      </c>
      <c r="F19" s="8">
        <f t="shared" si="0"/>
        <v>454.42666730092088</v>
      </c>
      <c r="G19" s="8">
        <f t="shared" si="0"/>
        <v>452.78108783810342</v>
      </c>
      <c r="H19" s="8">
        <f t="shared" si="0"/>
        <v>453.52105009666991</v>
      </c>
      <c r="I19" s="8">
        <f t="shared" si="0"/>
        <v>453.22727068982914</v>
      </c>
      <c r="J19" s="8">
        <f t="shared" si="0"/>
        <v>452.21869076918813</v>
      </c>
      <c r="K19" s="8">
        <f t="shared" si="0"/>
        <v>460.29500078835798</v>
      </c>
      <c r="L19" s="8">
        <f t="shared" si="0"/>
        <v>461.50327765578072</v>
      </c>
    </row>
    <row r="20" spans="1:12" x14ac:dyDescent="0.25">
      <c r="A20" s="7" t="s">
        <v>21</v>
      </c>
      <c r="B20" s="8">
        <v>93.189229554635361</v>
      </c>
      <c r="C20" s="8">
        <v>77.297277470409796</v>
      </c>
      <c r="D20" s="8">
        <v>92.260094727007314</v>
      </c>
      <c r="E20" s="8">
        <v>90.879092279302711</v>
      </c>
      <c r="F20" s="8">
        <v>99.508258552115592</v>
      </c>
      <c r="G20" s="8">
        <v>100.53377050508507</v>
      </c>
      <c r="H20" s="8">
        <v>100.24099624939544</v>
      </c>
      <c r="I20" s="8">
        <v>100.34699408126311</v>
      </c>
      <c r="J20" s="8">
        <v>100.83890547824095</v>
      </c>
      <c r="K20" s="8">
        <v>74.380542480804777</v>
      </c>
      <c r="L20" s="8">
        <v>82.760731487625719</v>
      </c>
    </row>
    <row r="21" spans="1:12" x14ac:dyDescent="0.25">
      <c r="A21" s="9" t="s">
        <v>31</v>
      </c>
      <c r="B21" s="10">
        <f>SUM(B19:B20)</f>
        <v>564.13479613793595</v>
      </c>
      <c r="C21" s="10">
        <f t="shared" ref="C21:L21" si="1">SUM(C19:C20)</f>
        <v>550.96737669018455</v>
      </c>
      <c r="D21" s="10">
        <f t="shared" si="1"/>
        <v>560.1036915504684</v>
      </c>
      <c r="E21" s="10">
        <f t="shared" si="1"/>
        <v>558.75417671478272</v>
      </c>
      <c r="F21" s="10">
        <f t="shared" si="1"/>
        <v>553.93492585303648</v>
      </c>
      <c r="G21" s="10">
        <f t="shared" si="1"/>
        <v>553.31485834318846</v>
      </c>
      <c r="H21" s="10">
        <f t="shared" si="1"/>
        <v>553.76204634606529</v>
      </c>
      <c r="I21" s="10">
        <f t="shared" si="1"/>
        <v>553.5742647710922</v>
      </c>
      <c r="J21" s="10">
        <f t="shared" si="1"/>
        <v>553.05759624742905</v>
      </c>
      <c r="K21" s="10">
        <f t="shared" si="1"/>
        <v>534.67554326916274</v>
      </c>
      <c r="L21" s="10">
        <f t="shared" si="1"/>
        <v>544.26400914340638</v>
      </c>
    </row>
    <row r="22" spans="1:12" x14ac:dyDescent="0.25">
      <c r="A22" s="9" t="s">
        <v>32</v>
      </c>
      <c r="B22" s="10"/>
      <c r="C22" s="11">
        <f>C21-$B21</f>
        <v>-13.167419447751399</v>
      </c>
      <c r="D22" s="11">
        <f>D21-$B21</f>
        <v>-4.0311045874675528</v>
      </c>
      <c r="E22" s="11">
        <f>E21-$B21</f>
        <v>-5.3806194231532345</v>
      </c>
      <c r="F22" s="11">
        <f>F21-$B21</f>
        <v>-10.199870284899475</v>
      </c>
      <c r="G22" s="11">
        <f>G21-$B21</f>
        <v>-10.819937794747489</v>
      </c>
      <c r="H22" s="11">
        <f>H21-$B21</f>
        <v>-10.37274979187066</v>
      </c>
      <c r="I22" s="11">
        <f>I21-$B21</f>
        <v>-10.560531366843747</v>
      </c>
      <c r="J22" s="11">
        <f>J21-$B21</f>
        <v>-11.077199890506904</v>
      </c>
      <c r="K22" s="11">
        <f>K21-$B21</f>
        <v>-29.459252868773206</v>
      </c>
      <c r="L22" s="11">
        <f>L21-$B21</f>
        <v>-19.870786994529567</v>
      </c>
    </row>
    <row r="24" spans="1:12" x14ac:dyDescent="0.25">
      <c r="A24" t="s">
        <v>22</v>
      </c>
    </row>
    <row r="25" spans="1:12" ht="39" x14ac:dyDescent="0.25">
      <c r="A25" s="2" t="s">
        <v>2</v>
      </c>
      <c r="B25" s="2" t="s">
        <v>3</v>
      </c>
      <c r="C25" s="2" t="s">
        <v>4</v>
      </c>
      <c r="D25" s="2" t="s">
        <v>5</v>
      </c>
      <c r="E25" s="2" t="s">
        <v>6</v>
      </c>
      <c r="F25" s="2" t="s">
        <v>7</v>
      </c>
      <c r="G25" s="2" t="s">
        <v>8</v>
      </c>
      <c r="H25" s="2" t="s">
        <v>9</v>
      </c>
      <c r="I25" s="2" t="s">
        <v>10</v>
      </c>
      <c r="J25" s="2" t="s">
        <v>11</v>
      </c>
      <c r="K25" s="2" t="s">
        <v>12</v>
      </c>
      <c r="L25" s="2" t="s">
        <v>13</v>
      </c>
    </row>
    <row r="26" spans="1:12" x14ac:dyDescent="0.25">
      <c r="A26" s="3" t="s">
        <v>14</v>
      </c>
      <c r="B26" s="4">
        <v>22.862950141923136</v>
      </c>
      <c r="C26" s="4">
        <v>22.908733427070416</v>
      </c>
      <c r="D26" s="4">
        <v>22.856860551248943</v>
      </c>
      <c r="E26" s="4">
        <v>22.901163631118855</v>
      </c>
      <c r="F26" s="4">
        <v>22.866081572947891</v>
      </c>
      <c r="G26" s="4">
        <v>22.793951296456747</v>
      </c>
      <c r="H26" s="4">
        <v>22.940992660398841</v>
      </c>
      <c r="I26" s="4">
        <v>22.971408176775814</v>
      </c>
      <c r="J26" s="4">
        <v>22.81157650006994</v>
      </c>
      <c r="K26" s="4">
        <v>22.877117681434093</v>
      </c>
      <c r="L26" s="4">
        <v>22.246746001965292</v>
      </c>
    </row>
    <row r="27" spans="1:12" x14ac:dyDescent="0.25">
      <c r="A27" s="5" t="s">
        <v>15</v>
      </c>
      <c r="B27" s="4">
        <v>2.161101662946169</v>
      </c>
      <c r="C27" s="4">
        <v>2.1258256968046645</v>
      </c>
      <c r="D27" s="4">
        <v>2.0912632441879042</v>
      </c>
      <c r="E27" s="4">
        <v>2.1027521328993708</v>
      </c>
      <c r="F27" s="4">
        <v>2.1413560984536004</v>
      </c>
      <c r="G27" s="4">
        <v>2.1199766255783454</v>
      </c>
      <c r="H27" s="4">
        <v>2.1525796580432761</v>
      </c>
      <c r="I27" s="4">
        <v>2.1495984484413628</v>
      </c>
      <c r="J27" s="4">
        <v>2.1410628173543191</v>
      </c>
      <c r="K27" s="4">
        <v>2.1586220354612657</v>
      </c>
      <c r="L27" s="4">
        <v>2.0554475574615774</v>
      </c>
    </row>
    <row r="28" spans="1:12" x14ac:dyDescent="0.25">
      <c r="A28" s="5" t="s">
        <v>16</v>
      </c>
      <c r="B28" s="4">
        <v>148.38471232213752</v>
      </c>
      <c r="C28" s="4">
        <v>107.51425718719062</v>
      </c>
      <c r="D28" s="4">
        <v>131.15085179387407</v>
      </c>
      <c r="E28" s="4">
        <v>130.1212507344016</v>
      </c>
      <c r="F28" s="4">
        <v>131.09080301450925</v>
      </c>
      <c r="G28" s="4">
        <v>130.54978031202313</v>
      </c>
      <c r="H28" s="4">
        <v>130.3630077445215</v>
      </c>
      <c r="I28" s="4">
        <v>129.99128795810435</v>
      </c>
      <c r="J28" s="4">
        <v>129.67182453296934</v>
      </c>
      <c r="K28" s="4">
        <v>138.01767460577449</v>
      </c>
      <c r="L28" s="4">
        <v>121.21909105179544</v>
      </c>
    </row>
    <row r="29" spans="1:12" x14ac:dyDescent="0.25">
      <c r="A29" s="5" t="s">
        <v>17</v>
      </c>
      <c r="B29" s="4">
        <v>13.545847754332501</v>
      </c>
      <c r="C29" s="4">
        <v>13.545847754332501</v>
      </c>
      <c r="D29" s="4">
        <v>13.545847754332501</v>
      </c>
      <c r="E29" s="4">
        <v>13.545847754332501</v>
      </c>
      <c r="F29" s="4">
        <v>13.545847754332501</v>
      </c>
      <c r="G29" s="4">
        <v>13.545847754332501</v>
      </c>
      <c r="H29" s="4">
        <v>13.545847754332501</v>
      </c>
      <c r="I29" s="4">
        <v>13.545847754332501</v>
      </c>
      <c r="J29" s="4">
        <v>13.545847754332501</v>
      </c>
      <c r="K29" s="4">
        <v>13.545847754332501</v>
      </c>
      <c r="L29" s="4">
        <v>13.545847754332501</v>
      </c>
    </row>
    <row r="30" spans="1:12" x14ac:dyDescent="0.25">
      <c r="A30" s="5" t="s">
        <v>18</v>
      </c>
      <c r="B30" s="4">
        <v>292.15460644548301</v>
      </c>
      <c r="C30" s="4">
        <v>292.15460644548301</v>
      </c>
      <c r="D30" s="4">
        <v>292.15460644548301</v>
      </c>
      <c r="E30" s="4">
        <v>292.15460644548301</v>
      </c>
      <c r="F30" s="4">
        <v>292.15460644548301</v>
      </c>
      <c r="G30" s="4">
        <v>292.15460644548301</v>
      </c>
      <c r="H30" s="4">
        <v>292.15460644548301</v>
      </c>
      <c r="I30" s="4">
        <v>292.15460644548301</v>
      </c>
      <c r="J30" s="4">
        <v>292.15460644548301</v>
      </c>
      <c r="K30" s="4">
        <v>292.15460644548301</v>
      </c>
      <c r="L30" s="4">
        <v>292.15460644548301</v>
      </c>
    </row>
    <row r="31" spans="1:12" x14ac:dyDescent="0.25">
      <c r="A31" s="5" t="s">
        <v>19</v>
      </c>
      <c r="B31" s="4">
        <v>0</v>
      </c>
      <c r="C31" s="4">
        <v>45.425923403343127</v>
      </c>
      <c r="D31" s="4">
        <v>10.489380971225476</v>
      </c>
      <c r="E31" s="4">
        <v>10.521339332452531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0.61867858301834167</v>
      </c>
    </row>
    <row r="32" spans="1:12" x14ac:dyDescent="0.25">
      <c r="A32" s="7" t="s">
        <v>20</v>
      </c>
      <c r="B32" s="8">
        <f>SUM(B26:B31)</f>
        <v>479.10921832682232</v>
      </c>
      <c r="C32" s="8">
        <f t="shared" ref="C32" si="2">SUM(C26:C31)</f>
        <v>483.67519391422434</v>
      </c>
      <c r="D32" s="8">
        <f t="shared" ref="D32" si="3">SUM(D26:D31)</f>
        <v>472.28881076035191</v>
      </c>
      <c r="E32" s="8">
        <f t="shared" ref="E32" si="4">SUM(E26:E31)</f>
        <v>471.34696003068785</v>
      </c>
      <c r="F32" s="8">
        <f t="shared" ref="F32" si="5">SUM(F26:F31)</f>
        <v>461.79869488572626</v>
      </c>
      <c r="G32" s="8">
        <f t="shared" ref="G32" si="6">SUM(G26:G31)</f>
        <v>461.16416243387374</v>
      </c>
      <c r="H32" s="8">
        <f t="shared" ref="H32" si="7">SUM(H26:H31)</f>
        <v>461.15703426277912</v>
      </c>
      <c r="I32" s="8">
        <f t="shared" ref="I32" si="8">SUM(I26:I31)</f>
        <v>460.81274878313707</v>
      </c>
      <c r="J32" s="8">
        <f t="shared" ref="J32" si="9">SUM(J26:J31)</f>
        <v>460.32491805020913</v>
      </c>
      <c r="K32" s="8">
        <f t="shared" ref="K32" si="10">SUM(K26:K31)</f>
        <v>468.75386852248539</v>
      </c>
      <c r="L32" s="8">
        <f t="shared" ref="L32" si="11">SUM(L26:L31)</f>
        <v>451.84041739405615</v>
      </c>
    </row>
    <row r="33" spans="1:15" x14ac:dyDescent="0.25">
      <c r="A33" s="7" t="s">
        <v>21</v>
      </c>
      <c r="B33" s="8">
        <v>83.077001829146326</v>
      </c>
      <c r="C33" s="8">
        <v>63.473351849339693</v>
      </c>
      <c r="D33" s="8">
        <v>80.308668177222785</v>
      </c>
      <c r="E33" s="8">
        <v>79.973627882117185</v>
      </c>
      <c r="F33" s="8">
        <v>88.134132900029982</v>
      </c>
      <c r="G33" s="8">
        <v>88.357463922163092</v>
      </c>
      <c r="H33" s="8">
        <v>88.353012397767301</v>
      </c>
      <c r="I33" s="8">
        <v>88.48867701774833</v>
      </c>
      <c r="J33" s="8">
        <v>88.942880893854507</v>
      </c>
      <c r="K33" s="8">
        <v>63.823674094986252</v>
      </c>
      <c r="L33" s="8">
        <v>86.951075064864469</v>
      </c>
    </row>
    <row r="34" spans="1:15" x14ac:dyDescent="0.25">
      <c r="A34" s="9" t="s">
        <v>31</v>
      </c>
      <c r="B34" s="10">
        <f>SUM(B32:B33)</f>
        <v>562.18622015596861</v>
      </c>
      <c r="C34" s="10">
        <f t="shared" ref="C34" si="12">SUM(C32:C33)</f>
        <v>547.14854576356402</v>
      </c>
      <c r="D34" s="10">
        <f t="shared" ref="D34" si="13">SUM(D32:D33)</f>
        <v>552.59747893757469</v>
      </c>
      <c r="E34" s="10">
        <f t="shared" ref="E34" si="14">SUM(E32:E33)</f>
        <v>551.32058791280508</v>
      </c>
      <c r="F34" s="10">
        <f t="shared" ref="F34" si="15">SUM(F32:F33)</f>
        <v>549.93282778575622</v>
      </c>
      <c r="G34" s="10">
        <f t="shared" ref="G34" si="16">SUM(G32:G33)</f>
        <v>549.52162635603679</v>
      </c>
      <c r="H34" s="10">
        <f t="shared" ref="H34" si="17">SUM(H32:H33)</f>
        <v>549.51004666054644</v>
      </c>
      <c r="I34" s="10">
        <f t="shared" ref="I34" si="18">SUM(I32:I33)</f>
        <v>549.30142580088545</v>
      </c>
      <c r="J34" s="10">
        <f t="shared" ref="J34" si="19">SUM(J32:J33)</f>
        <v>549.26779894406366</v>
      </c>
      <c r="K34" s="10">
        <f t="shared" ref="K34" si="20">SUM(K32:K33)</f>
        <v>532.57754261747164</v>
      </c>
      <c r="L34" s="10">
        <f t="shared" ref="L34" si="21">SUM(L32:L33)</f>
        <v>538.79149245892063</v>
      </c>
    </row>
    <row r="35" spans="1:15" x14ac:dyDescent="0.25">
      <c r="A35" s="9" t="s">
        <v>32</v>
      </c>
      <c r="B35" s="10"/>
      <c r="C35" s="11">
        <f>C34-$B34</f>
        <v>-15.037674392404597</v>
      </c>
      <c r="D35" s="11">
        <f>D34-$B34</f>
        <v>-9.5887412183939205</v>
      </c>
      <c r="E35" s="11">
        <f>E34-$B34</f>
        <v>-10.865632243163532</v>
      </c>
      <c r="F35" s="11">
        <f>F34-$B34</f>
        <v>-12.253392370212396</v>
      </c>
      <c r="G35" s="11">
        <f>G34-$B34</f>
        <v>-12.664593799931822</v>
      </c>
      <c r="H35" s="11">
        <f>H34-$B34</f>
        <v>-12.676173495422177</v>
      </c>
      <c r="I35" s="11">
        <f>I34-$B34</f>
        <v>-12.884794355083159</v>
      </c>
      <c r="J35" s="11">
        <f>J34-$B34</f>
        <v>-12.918421211904956</v>
      </c>
      <c r="K35" s="11">
        <f>K34-$B34</f>
        <v>-29.608677538496977</v>
      </c>
      <c r="L35" s="11">
        <f>L34-$B34</f>
        <v>-23.394727697047983</v>
      </c>
    </row>
    <row r="37" spans="1:15" x14ac:dyDescent="0.25">
      <c r="A37" t="s">
        <v>25</v>
      </c>
    </row>
    <row r="38" spans="1:15" ht="39" x14ac:dyDescent="0.25">
      <c r="A38" s="2" t="s">
        <v>2</v>
      </c>
      <c r="B38" s="2" t="s">
        <v>3</v>
      </c>
      <c r="C38" s="2" t="s">
        <v>4</v>
      </c>
      <c r="D38" s="2" t="s">
        <v>5</v>
      </c>
      <c r="E38" s="2" t="s">
        <v>6</v>
      </c>
      <c r="F38" s="2" t="s">
        <v>7</v>
      </c>
      <c r="G38" s="2" t="s">
        <v>8</v>
      </c>
      <c r="H38" s="2" t="s">
        <v>9</v>
      </c>
      <c r="I38" s="2" t="s">
        <v>10</v>
      </c>
      <c r="J38" s="2" t="s">
        <v>11</v>
      </c>
      <c r="K38" s="2" t="s">
        <v>12</v>
      </c>
      <c r="L38" s="2" t="s">
        <v>13</v>
      </c>
    </row>
    <row r="39" spans="1:15" x14ac:dyDescent="0.25">
      <c r="A39" s="3" t="s">
        <v>14</v>
      </c>
      <c r="B39" s="4">
        <f>B13-B26</f>
        <v>0.54974525080491432</v>
      </c>
      <c r="C39" s="4">
        <f t="shared" ref="C39:L39" si="22">C13-C26</f>
        <v>0.32419052550406136</v>
      </c>
      <c r="D39" s="4">
        <f t="shared" si="22"/>
        <v>0.61524138190082311</v>
      </c>
      <c r="E39" s="4">
        <f t="shared" si="22"/>
        <v>0.45854687408400707</v>
      </c>
      <c r="F39" s="4">
        <f t="shared" si="22"/>
        <v>0.49730926478333259</v>
      </c>
      <c r="G39" s="4">
        <f t="shared" si="22"/>
        <v>0.44615107708280632</v>
      </c>
      <c r="H39" s="4">
        <f t="shared" si="22"/>
        <v>0.42527034149889786</v>
      </c>
      <c r="I39" s="4">
        <f t="shared" si="22"/>
        <v>0.33574503263695732</v>
      </c>
      <c r="J39" s="4">
        <f t="shared" si="22"/>
        <v>0.35308590311950283</v>
      </c>
      <c r="K39" s="4">
        <f t="shared" si="22"/>
        <v>0.51092083903275309</v>
      </c>
      <c r="L39" s="4">
        <f t="shared" si="22"/>
        <v>1.3543129933016083</v>
      </c>
    </row>
    <row r="40" spans="1:15" x14ac:dyDescent="0.25">
      <c r="A40" s="5" t="s">
        <v>15</v>
      </c>
      <c r="B40" s="4">
        <f t="shared" ref="B40:L44" si="23">B14-B27</f>
        <v>-0.19862936264170572</v>
      </c>
      <c r="C40" s="4">
        <f t="shared" si="23"/>
        <v>-0.16787875855193146</v>
      </c>
      <c r="D40" s="4">
        <f t="shared" si="23"/>
        <v>-0.14777555094680173</v>
      </c>
      <c r="E40" s="4">
        <f t="shared" si="23"/>
        <v>-0.16597713470989817</v>
      </c>
      <c r="F40" s="4">
        <f t="shared" si="23"/>
        <v>-0.17910121709070714</v>
      </c>
      <c r="G40" s="4">
        <f t="shared" si="23"/>
        <v>-0.17817377850818228</v>
      </c>
      <c r="H40" s="4">
        <f t="shared" si="23"/>
        <v>-0.18114117887555303</v>
      </c>
      <c r="I40" s="4">
        <f t="shared" si="23"/>
        <v>-0.18593964648671979</v>
      </c>
      <c r="J40" s="4">
        <f t="shared" si="23"/>
        <v>-0.16598490653981623</v>
      </c>
      <c r="K40" s="4">
        <f t="shared" si="23"/>
        <v>-0.20861328529682255</v>
      </c>
      <c r="L40" s="4">
        <f t="shared" si="23"/>
        <v>-0.10398472636305423</v>
      </c>
    </row>
    <row r="41" spans="1:15" x14ac:dyDescent="0.25">
      <c r="A41" s="5" t="s">
        <v>16</v>
      </c>
      <c r="B41" s="4">
        <f t="shared" si="23"/>
        <v>-8.5160850320235113</v>
      </c>
      <c r="C41" s="4">
        <f t="shared" si="23"/>
        <v>-12.50179700863653</v>
      </c>
      <c r="D41" s="4">
        <f t="shared" si="23"/>
        <v>-3.9229800599555773</v>
      </c>
      <c r="E41" s="4">
        <f t="shared" si="23"/>
        <v>-5.6155372050177448</v>
      </c>
      <c r="F41" s="4">
        <f t="shared" si="23"/>
        <v>-7.6915530328365662</v>
      </c>
      <c r="G41" s="4">
        <f t="shared" si="23"/>
        <v>-8.6523692946835382</v>
      </c>
      <c r="H41" s="4">
        <f t="shared" si="23"/>
        <v>-7.8814307290711412</v>
      </c>
      <c r="I41" s="4">
        <f t="shared" si="23"/>
        <v>-7.7366008797967112</v>
      </c>
      <c r="J41" s="4">
        <f t="shared" si="23"/>
        <v>-8.2946456779392577</v>
      </c>
      <c r="K41" s="4">
        <f t="shared" si="23"/>
        <v>-8.7624926882018599</v>
      </c>
      <c r="L41" s="4">
        <f t="shared" si="23"/>
        <v>9.0298931774658087</v>
      </c>
    </row>
    <row r="42" spans="1:15" x14ac:dyDescent="0.25">
      <c r="A42" s="5" t="s">
        <v>17</v>
      </c>
      <c r="B42" s="4">
        <f t="shared" si="23"/>
        <v>1.2434497875801753E-13</v>
      </c>
      <c r="C42" s="4">
        <f t="shared" si="23"/>
        <v>1.2434497875801753E-13</v>
      </c>
      <c r="D42" s="4">
        <f t="shared" si="23"/>
        <v>1.2434497875801753E-13</v>
      </c>
      <c r="E42" s="4">
        <f t="shared" si="23"/>
        <v>1.2434497875801753E-13</v>
      </c>
      <c r="F42" s="4">
        <f t="shared" si="23"/>
        <v>1.2434497875801753E-13</v>
      </c>
      <c r="G42" s="4">
        <f t="shared" si="23"/>
        <v>1.2434497875801753E-13</v>
      </c>
      <c r="H42" s="4">
        <f t="shared" si="23"/>
        <v>1.2434497875801753E-13</v>
      </c>
      <c r="I42" s="4">
        <f t="shared" si="23"/>
        <v>1.2434497875801753E-13</v>
      </c>
      <c r="J42" s="4">
        <f t="shared" si="23"/>
        <v>1.2434497875801753E-13</v>
      </c>
      <c r="K42" s="4">
        <f t="shared" si="23"/>
        <v>1.2434497875801753E-13</v>
      </c>
      <c r="L42" s="4">
        <f t="shared" si="23"/>
        <v>1.2434497875801753E-13</v>
      </c>
    </row>
    <row r="43" spans="1:15" x14ac:dyDescent="0.25">
      <c r="A43" s="5" t="s">
        <v>18</v>
      </c>
      <c r="B43" s="4">
        <f t="shared" si="23"/>
        <v>1.317400338450625E-3</v>
      </c>
      <c r="C43" s="4">
        <f t="shared" si="23"/>
        <v>1.317400338450625E-3</v>
      </c>
      <c r="D43" s="4">
        <f t="shared" si="23"/>
        <v>1.317400338450625E-3</v>
      </c>
      <c r="E43" s="4">
        <f t="shared" si="23"/>
        <v>1.317400338450625E-3</v>
      </c>
      <c r="F43" s="4">
        <f t="shared" si="23"/>
        <v>1.317400338450625E-3</v>
      </c>
      <c r="G43" s="4">
        <f t="shared" si="23"/>
        <v>1.317400338450625E-3</v>
      </c>
      <c r="H43" s="4">
        <f t="shared" si="23"/>
        <v>1.317400338450625E-3</v>
      </c>
      <c r="I43" s="4">
        <f t="shared" si="23"/>
        <v>1.317400338450625E-3</v>
      </c>
      <c r="J43" s="4">
        <f t="shared" si="23"/>
        <v>1.317400338450625E-3</v>
      </c>
      <c r="K43" s="4">
        <f t="shared" si="23"/>
        <v>1.317400338450625E-3</v>
      </c>
      <c r="L43" s="4">
        <f t="shared" si="23"/>
        <v>1.317400338450625E-3</v>
      </c>
    </row>
    <row r="44" spans="1:15" x14ac:dyDescent="0.25">
      <c r="A44" s="5" t="s">
        <v>19</v>
      </c>
      <c r="B44" s="4">
        <f t="shared" si="23"/>
        <v>0</v>
      </c>
      <c r="C44" s="4">
        <f t="shared" si="23"/>
        <v>2.339073146896304</v>
      </c>
      <c r="D44" s="4">
        <f t="shared" si="23"/>
        <v>-0.99101710822777811</v>
      </c>
      <c r="E44" s="4">
        <f t="shared" si="23"/>
        <v>1.8497744700971417</v>
      </c>
      <c r="F44" s="4">
        <f t="shared" si="23"/>
        <v>0</v>
      </c>
      <c r="G44" s="4">
        <f t="shared" si="23"/>
        <v>0</v>
      </c>
      <c r="H44" s="4">
        <f t="shared" si="23"/>
        <v>0</v>
      </c>
      <c r="I44" s="4">
        <f t="shared" si="23"/>
        <v>0</v>
      </c>
      <c r="J44" s="4">
        <f t="shared" si="23"/>
        <v>0</v>
      </c>
      <c r="K44" s="4">
        <f t="shared" si="23"/>
        <v>0</v>
      </c>
      <c r="L44" s="4">
        <f t="shared" si="23"/>
        <v>-0.61867858301834167</v>
      </c>
    </row>
    <row r="45" spans="1:15" x14ac:dyDescent="0.25">
      <c r="A45" s="7" t="s">
        <v>20</v>
      </c>
      <c r="B45" s="8">
        <f>SUM(B39:B44)</f>
        <v>-8.1636517435217275</v>
      </c>
      <c r="C45" s="8">
        <f t="shared" ref="C45" si="24">SUM(C39:C44)</f>
        <v>-10.005094694449522</v>
      </c>
      <c r="D45" s="8">
        <f t="shared" ref="D45" si="25">SUM(D39:D44)</f>
        <v>-4.4452139368907595</v>
      </c>
      <c r="E45" s="8">
        <f t="shared" ref="E45" si="26">SUM(E39:E44)</f>
        <v>-3.4718755952079192</v>
      </c>
      <c r="F45" s="8">
        <f t="shared" ref="F45" si="27">SUM(F39:F44)</f>
        <v>-7.372027584805366</v>
      </c>
      <c r="G45" s="8">
        <f t="shared" ref="G45" si="28">SUM(G39:G44)</f>
        <v>-8.3830745957703385</v>
      </c>
      <c r="H45" s="8">
        <f t="shared" ref="H45" si="29">SUM(H39:H44)</f>
        <v>-7.6359841661092211</v>
      </c>
      <c r="I45" s="8">
        <f t="shared" ref="I45" si="30">SUM(I39:I44)</f>
        <v>-7.5854780933078985</v>
      </c>
      <c r="J45" s="8">
        <f t="shared" ref="J45" si="31">SUM(J39:J44)</f>
        <v>-8.1062272810209954</v>
      </c>
      <c r="K45" s="8">
        <f t="shared" ref="K45" si="32">SUM(K39:K44)</f>
        <v>-8.4588677341273542</v>
      </c>
      <c r="L45" s="8">
        <f t="shared" ref="L45" si="33">SUM(L39:L44)</f>
        <v>9.662860261724596</v>
      </c>
    </row>
    <row r="46" spans="1:15" x14ac:dyDescent="0.25">
      <c r="A46" s="7" t="s">
        <v>21</v>
      </c>
      <c r="B46" s="8">
        <v>10.112227725489035</v>
      </c>
      <c r="C46" s="8">
        <v>13.823925621070103</v>
      </c>
      <c r="D46" s="8">
        <v>11.951426549784529</v>
      </c>
      <c r="E46" s="8">
        <v>10.905464397185526</v>
      </c>
      <c r="F46" s="8">
        <v>11.37412565208561</v>
      </c>
      <c r="G46" s="8">
        <v>12.176306582921981</v>
      </c>
      <c r="H46" s="8">
        <v>11.887983851628135</v>
      </c>
      <c r="I46" s="8">
        <v>11.858317063514775</v>
      </c>
      <c r="J46" s="8">
        <v>11.896024584386439</v>
      </c>
      <c r="K46" s="8">
        <v>10.556868385818525</v>
      </c>
      <c r="L46" s="8">
        <v>-4.1903435772387496</v>
      </c>
    </row>
    <row r="47" spans="1:15" x14ac:dyDescent="0.25">
      <c r="A47" s="9" t="s">
        <v>31</v>
      </c>
      <c r="B47" s="10">
        <f>SUM(B45:B46)</f>
        <v>1.9485759819673074</v>
      </c>
      <c r="C47" s="10">
        <f>SUM(C45:C46)</f>
        <v>3.8188309266205813</v>
      </c>
      <c r="D47" s="10">
        <f t="shared" ref="D47" si="34">SUM(D45:D46)</f>
        <v>7.5062126128937692</v>
      </c>
      <c r="E47" s="10">
        <f t="shared" ref="E47" si="35">SUM(E45:E46)</f>
        <v>7.4335888019776064</v>
      </c>
      <c r="F47" s="10">
        <f t="shared" ref="F47" si="36">SUM(F45:F46)</f>
        <v>4.0020980672802438</v>
      </c>
      <c r="G47" s="10">
        <f t="shared" ref="G47" si="37">SUM(G45:G46)</f>
        <v>3.7932319871516427</v>
      </c>
      <c r="H47" s="10">
        <f t="shared" ref="H47" si="38">SUM(H45:H46)</f>
        <v>4.2519996855189142</v>
      </c>
      <c r="I47" s="10">
        <f t="shared" ref="I47" si="39">SUM(I45:I46)</f>
        <v>4.2728389702068768</v>
      </c>
      <c r="J47" s="10">
        <f t="shared" ref="J47" si="40">SUM(J45:J46)</f>
        <v>3.7897973033654431</v>
      </c>
      <c r="K47" s="10">
        <f t="shared" ref="K47" si="41">SUM(K45:K46)</f>
        <v>2.0980006516911711</v>
      </c>
      <c r="L47" s="10">
        <f t="shared" ref="L47" si="42">SUM(L45:L46)</f>
        <v>5.4725166844858464</v>
      </c>
      <c r="M47" s="10" t="s">
        <v>29</v>
      </c>
      <c r="N47" s="10"/>
      <c r="O47" s="10"/>
    </row>
    <row r="48" spans="1:15" x14ac:dyDescent="0.25">
      <c r="A48" s="9" t="s">
        <v>32</v>
      </c>
      <c r="B48" s="10"/>
      <c r="C48" s="11">
        <f>C47-$B47</f>
        <v>1.8702549446532739</v>
      </c>
      <c r="D48" s="11">
        <f>D47-$B47</f>
        <v>5.5576366309264618</v>
      </c>
      <c r="E48" s="11">
        <f>E47-$B47</f>
        <v>5.485012820010299</v>
      </c>
      <c r="F48" s="11">
        <f>F47-$B47</f>
        <v>2.0535220853129363</v>
      </c>
      <c r="G48" s="11">
        <f>G47-$B47</f>
        <v>1.8446560051843353</v>
      </c>
      <c r="H48" s="11">
        <f>H47-$B47</f>
        <v>2.3034237035516067</v>
      </c>
      <c r="I48" s="11">
        <f>I47-$B47</f>
        <v>2.3242629882395693</v>
      </c>
      <c r="J48" s="11">
        <f>J47-$B47</f>
        <v>1.8412213213981357</v>
      </c>
      <c r="K48" s="11">
        <f>K47-$B47</f>
        <v>0.1494246697238637</v>
      </c>
      <c r="L48" s="11">
        <f>L47-$B47</f>
        <v>3.523940702518539</v>
      </c>
      <c r="M48" s="11" t="s">
        <v>30</v>
      </c>
      <c r="N48" s="11"/>
      <c r="O48" s="11"/>
    </row>
    <row r="49" spans="1:25" x14ac:dyDescent="0.25">
      <c r="A49" t="s">
        <v>33</v>
      </c>
      <c r="C49">
        <v>355</v>
      </c>
      <c r="D49">
        <v>237</v>
      </c>
      <c r="E49">
        <v>216</v>
      </c>
      <c r="F49">
        <v>100</v>
      </c>
      <c r="G49">
        <v>100</v>
      </c>
      <c r="H49">
        <v>100</v>
      </c>
      <c r="I49">
        <v>100</v>
      </c>
      <c r="J49">
        <v>100</v>
      </c>
      <c r="L49">
        <v>100</v>
      </c>
      <c r="M49" t="s">
        <v>34</v>
      </c>
    </row>
    <row r="50" spans="1:25" x14ac:dyDescent="0.25">
      <c r="A50" s="13" t="s">
        <v>23</v>
      </c>
      <c r="B50" s="13"/>
      <c r="C50" s="14">
        <f>C48*1000000/(C49*1000)</f>
        <v>5.2683237877557012</v>
      </c>
      <c r="D50" s="14">
        <f t="shared" ref="D50:L50" si="43">D48*1000000/(D49*1000)</f>
        <v>23.449943590407013</v>
      </c>
      <c r="E50" s="14">
        <f t="shared" si="43"/>
        <v>25.393577870418049</v>
      </c>
      <c r="F50" s="14">
        <f t="shared" si="43"/>
        <v>20.535220853129363</v>
      </c>
      <c r="G50" s="14">
        <f t="shared" si="43"/>
        <v>18.446560051843353</v>
      </c>
      <c r="H50" s="14">
        <f t="shared" si="43"/>
        <v>23.034237035516067</v>
      </c>
      <c r="I50" s="14">
        <f t="shared" si="43"/>
        <v>23.24262988239569</v>
      </c>
      <c r="J50" s="14">
        <f t="shared" si="43"/>
        <v>18.412213213981357</v>
      </c>
      <c r="K50" s="14"/>
      <c r="L50" s="14">
        <f t="shared" si="43"/>
        <v>35.239407025185393</v>
      </c>
      <c r="M50" s="13" t="s">
        <v>35</v>
      </c>
      <c r="N50" s="13"/>
      <c r="O50" s="13"/>
      <c r="P50" s="13"/>
      <c r="Q50" s="13"/>
      <c r="R50" s="13"/>
      <c r="S50" s="13"/>
    </row>
    <row r="51" spans="1:25" x14ac:dyDescent="0.25">
      <c r="M51" s="13"/>
      <c r="N51" s="13" t="s">
        <v>36</v>
      </c>
      <c r="O51" s="13"/>
      <c r="P51" s="13"/>
      <c r="Q51" s="13"/>
      <c r="R51" s="13"/>
      <c r="S51" s="13"/>
    </row>
    <row r="52" spans="1:25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  <c r="N52" s="13" t="s">
        <v>37</v>
      </c>
      <c r="O52" s="13"/>
      <c r="P52" s="14"/>
      <c r="Q52" s="14"/>
      <c r="R52" s="14"/>
      <c r="S52" s="14"/>
      <c r="T52" s="12"/>
      <c r="U52" s="12"/>
      <c r="V52" s="12"/>
      <c r="W52" s="12"/>
      <c r="X52" s="12"/>
      <c r="Y52" s="12"/>
    </row>
    <row r="53" spans="1:25" x14ac:dyDescent="0.25">
      <c r="M53" s="13"/>
      <c r="N53" s="13" t="s">
        <v>38</v>
      </c>
      <c r="O53" s="13"/>
      <c r="P53" s="13"/>
      <c r="Q53" s="13"/>
      <c r="R53" s="13"/>
      <c r="S5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2021-03-12T02:32:23Z</dcterms:modified>
</cp:coreProperties>
</file>