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/>
  <mc:AlternateContent xmlns:mc="http://schemas.openxmlformats.org/markup-compatibility/2006">
    <mc:Choice Requires="x15">
      <x15ac:absPath xmlns:x15ac="http://schemas.microsoft.com/office/spreadsheetml/2010/11/ac" url="R:\ResourcePlanning\2023 IRP\04. IRP Book\Electric Progress Report\9.0 - Appendices\H. Electric Analysis Inputs and Results\"/>
    </mc:Choice>
  </mc:AlternateContent>
  <xr:revisionPtr revIDLastSave="0" documentId="11_89D0EA62AC318575AE0AC7C19487C7445EB9B726" xr6:coauthVersionLast="47" xr6:coauthVersionMax="47" xr10:uidLastSave="{00000000-0000-0000-0000-000000000000}"/>
  <bookViews>
    <workbookView xWindow="0" yWindow="0" windowWidth="14370" windowHeight="5970" xr2:uid="{00000000-000D-0000-FFFF-FFFF00000000}"/>
  </bookViews>
  <sheets>
    <sheet name="Read_Me" sheetId="5" r:id="rId1"/>
    <sheet name="Electric Demand" sheetId="2" r:id="rId2"/>
    <sheet name="Electric Peak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H3" i="2" l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3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3" i="1"/>
  <c r="H4" i="2"/>
  <c r="H12" i="2"/>
  <c r="H20" i="2"/>
  <c r="H6" i="2"/>
  <c r="H14" i="2"/>
  <c r="H22" i="2"/>
  <c r="H7" i="2"/>
  <c r="H15" i="2"/>
  <c r="B21" i="2"/>
  <c r="B22" i="2"/>
  <c r="H23" i="2"/>
  <c r="B24" i="2"/>
  <c r="Q19" i="1" l="1"/>
  <c r="H20" i="1"/>
  <c r="H19" i="1"/>
  <c r="H8" i="1"/>
  <c r="Q8" i="1"/>
  <c r="H21" i="1"/>
  <c r="H13" i="1"/>
  <c r="H5" i="1"/>
  <c r="H6" i="1"/>
  <c r="Q17" i="1"/>
  <c r="Q7" i="1"/>
  <c r="Q18" i="1"/>
  <c r="Q10" i="1"/>
  <c r="H17" i="1"/>
  <c r="H4" i="1"/>
  <c r="Q16" i="1"/>
  <c r="Q6" i="1"/>
  <c r="H16" i="1"/>
  <c r="Q3" i="1"/>
  <c r="Q15" i="1"/>
  <c r="Q4" i="1"/>
  <c r="H18" i="1"/>
  <c r="H10" i="1"/>
  <c r="H14" i="1"/>
  <c r="Q24" i="1"/>
  <c r="Q14" i="1"/>
  <c r="H3" i="1"/>
  <c r="B23" i="2"/>
  <c r="H12" i="1"/>
  <c r="Q23" i="1"/>
  <c r="Q12" i="1"/>
  <c r="H24" i="1"/>
  <c r="H11" i="1"/>
  <c r="Q22" i="1"/>
  <c r="Q11" i="1"/>
  <c r="H23" i="1"/>
  <c r="H15" i="1"/>
  <c r="H7" i="1"/>
  <c r="Q21" i="1"/>
  <c r="Q13" i="1"/>
  <c r="Q5" i="1"/>
  <c r="H19" i="2"/>
  <c r="H22" i="1"/>
  <c r="H9" i="1"/>
  <c r="Q20" i="1"/>
  <c r="Q9" i="1"/>
  <c r="H11" i="2"/>
  <c r="H8" i="2"/>
  <c r="H16" i="2"/>
  <c r="H24" i="2"/>
  <c r="H13" i="2"/>
  <c r="H5" i="2"/>
  <c r="H21" i="2"/>
  <c r="H18" i="2"/>
  <c r="H10" i="2"/>
  <c r="H17" i="2"/>
  <c r="H9" i="2"/>
  <c r="B6" i="2" l="1"/>
  <c r="B8" i="2"/>
  <c r="B7" i="2"/>
  <c r="B10" i="2"/>
  <c r="B9" i="2"/>
  <c r="B12" i="2"/>
  <c r="B11" i="2"/>
  <c r="B14" i="2"/>
  <c r="B15" i="2"/>
  <c r="B16" i="2"/>
  <c r="B17" i="2"/>
  <c r="B19" i="2"/>
  <c r="B18" i="2"/>
  <c r="B20" i="2"/>
  <c r="B5" i="2" l="1"/>
  <c r="B13" i="2"/>
  <c r="B4" i="2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<sst xmlns="http://schemas.openxmlformats.org/spreadsheetml/2006/main" count="37" uniqueCount="28">
  <si>
    <t>Demand Forecast</t>
  </si>
  <si>
    <t>This workbook contains the annual demand forecast data for the Electric System.</t>
  </si>
  <si>
    <t>Electric Demand</t>
  </si>
  <si>
    <t>The annual base electric demand for the PSE service territory in aMW.</t>
  </si>
  <si>
    <t>The calculation includes base demand, EV demand, and savings from DSR including behind the meter solar</t>
  </si>
  <si>
    <t>Electric Peak</t>
  </si>
  <si>
    <t>The annual peak electric winter and summer demand for the PSE service territory in MW.</t>
  </si>
  <si>
    <t>The calculation includes base demand, EV demand, and savings from DSR including behind the meter solar.</t>
  </si>
  <si>
    <t>Puget Sound Energy 2023 IRP Electric Demand Forecast</t>
  </si>
  <si>
    <t>Base Forecast without EVs (aMW)</t>
  </si>
  <si>
    <t>EVs (aMW)</t>
  </si>
  <si>
    <t>Base Demand Forecast before DSR (aMW)               (b)+(c)</t>
  </si>
  <si>
    <t>2023 IRP Conservation, Codes and Standards, Combined Heat and Power, and Distribution Efficiency (aMW)</t>
  </si>
  <si>
    <t>5 percent additional Conservation* (aMW)</t>
  </si>
  <si>
    <t>Solar (aMW)</t>
  </si>
  <si>
    <t>Base Demand Forecast after DSR (aMW)                  (d)-(e)-(f)-(g)</t>
  </si>
  <si>
    <t>*An additional 5 percent of Conservation, Combined Heat and Power, and Distribution Efficiency is  applied to account for the 2013 general rate case Global Settlement. This 5 percent does not apply to Codes and Standards.</t>
  </si>
  <si>
    <t>DSR = Demand Side Resources</t>
  </si>
  <si>
    <t>Puget Sound Energy 2023 IRP December Electric Peak Forecast</t>
  </si>
  <si>
    <t>Puget Sound Energy 2023 IRP August Electric Peak Forecast</t>
  </si>
  <si>
    <t>Base Forecast without EVs (MW)</t>
  </si>
  <si>
    <t>EVs (MW)</t>
  </si>
  <si>
    <t>Base Demand Forecast before DSR (MW)               (b)+(c)</t>
  </si>
  <si>
    <t>2023 IRP Conservation, Codes and Standards, Combined Heat and Power, and Distribution Efficiency (MW)</t>
  </si>
  <si>
    <t>5 percent additional Conservation* (MW)</t>
  </si>
  <si>
    <t>Solar (MW)</t>
  </si>
  <si>
    <t>Base Demand Forecast after DSR (MW)         (d)-(e)-(f)-(g)</t>
  </si>
  <si>
    <t>Demand Response is not considered a demand side resourse, it is considered a supply side resource, therefore it was not subtracted off demand as a demand side resource.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</si>
</sst>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[$€-2]* #,##0.00_);_([$€-2]* \(#,##0.00\);_([$€-2]* &quot;-&quot;??_)"/>
    <numFmt numFmtId="167" formatCode="0.00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38" fontId="5" fillId="5" borderId="0" applyNumberFormat="0" applyBorder="0" applyAlignment="0" applyProtection="0"/>
    <xf numFmtId="10" fontId="5" fillId="6" borderId="1" applyNumberFormat="0" applyBorder="0" applyAlignment="0" applyProtection="0"/>
    <xf numFmtId="167" fontId="6" fillId="0" borderId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164" fontId="0" fillId="0" borderId="1" xfId="1" applyNumberFormat="1" applyFont="1" applyFill="1" applyBorder="1" applyAlignment="1">
      <alignment wrapText="1"/>
    </xf>
    <xf numFmtId="164" fontId="0" fillId="0" borderId="6" xfId="1" applyNumberFormat="1" applyFont="1" applyFill="1" applyBorder="1" applyAlignment="1">
      <alignment wrapText="1"/>
    </xf>
    <xf numFmtId="164" fontId="0" fillId="0" borderId="3" xfId="1" applyNumberFormat="1" applyFont="1" applyFill="1" applyBorder="1" applyAlignment="1">
      <alignment wrapText="1"/>
    </xf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64" fontId="0" fillId="0" borderId="0" xfId="0" applyNumberFormat="1"/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0" fillId="0" borderId="10" xfId="0" applyBorder="1" applyAlignment="1">
      <alignment horizontal="centerContinuous" vertical="distributed"/>
    </xf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1" xfId="1" applyNumberFormat="1" applyFont="1" applyFill="1" applyBorder="1"/>
    <xf numFmtId="164" fontId="0" fillId="0" borderId="11" xfId="0" applyNumberFormat="1" applyBorder="1"/>
    <xf numFmtId="164" fontId="0" fillId="0" borderId="2" xfId="1" applyNumberFormat="1" applyFont="1" applyFill="1" applyBorder="1"/>
    <xf numFmtId="0" fontId="0" fillId="0" borderId="5" xfId="0" applyBorder="1"/>
    <xf numFmtId="164" fontId="0" fillId="0" borderId="7" xfId="1" applyNumberFormat="1" applyFont="1" applyFill="1" applyBorder="1"/>
    <xf numFmtId="0" fontId="0" fillId="0" borderId="13" xfId="0" applyBorder="1" applyAlignment="1">
      <alignment horizontal="centerContinuous" vertical="distributed"/>
    </xf>
    <xf numFmtId="0" fontId="0" fillId="0" borderId="2" xfId="0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left" wrapText="1"/>
    </xf>
    <xf numFmtId="164" fontId="0" fillId="0" borderId="2" xfId="1" applyNumberFormat="1" applyFont="1" applyFill="1" applyBorder="1" applyAlignment="1">
      <alignment horizontal="left" wrapText="1"/>
    </xf>
    <xf numFmtId="165" fontId="0" fillId="0" borderId="1" xfId="1" applyNumberFormat="1" applyFont="1" applyFill="1" applyBorder="1" applyAlignment="1">
      <alignment horizontal="left" wrapText="1"/>
    </xf>
    <xf numFmtId="164" fontId="0" fillId="0" borderId="1" xfId="1" applyNumberFormat="1" applyFont="1" applyFill="1" applyBorder="1" applyAlignment="1">
      <alignment horizontal="left" wrapText="1"/>
    </xf>
    <xf numFmtId="164" fontId="0" fillId="0" borderId="12" xfId="1" applyNumberFormat="1" applyFont="1" applyFill="1" applyBorder="1" applyAlignment="1">
      <alignment horizontal="left" wrapText="1"/>
    </xf>
    <xf numFmtId="164" fontId="0" fillId="0" borderId="11" xfId="1" applyNumberFormat="1" applyFont="1" applyFill="1" applyBorder="1"/>
    <xf numFmtId="164" fontId="0" fillId="0" borderId="15" xfId="1" applyNumberFormat="1" applyFont="1" applyFill="1" applyBorder="1" applyAlignment="1">
      <alignment horizontal="left" wrapText="1"/>
    </xf>
    <xf numFmtId="164" fontId="0" fillId="0" borderId="6" xfId="1" applyNumberFormat="1" applyFont="1" applyFill="1" applyBorder="1" applyAlignment="1">
      <alignment horizontal="left" wrapText="1"/>
    </xf>
    <xf numFmtId="164" fontId="0" fillId="0" borderId="14" xfId="1" applyNumberFormat="1" applyFont="1" applyFill="1" applyBorder="1"/>
    <xf numFmtId="3" fontId="0" fillId="0" borderId="0" xfId="0" applyNumberFormat="1"/>
    <xf numFmtId="0" fontId="3" fillId="0" borderId="0" xfId="2"/>
  </cellXfs>
  <cellStyles count="14">
    <cellStyle name="Comma" xfId="1" builtinId="3"/>
    <cellStyle name="Comma 2" xfId="5" xr:uid="{00000000-0005-0000-0000-000001000000}"/>
    <cellStyle name="Comma 2 2" xfId="13" xr:uid="{00000000-0005-0000-0000-000002000000}"/>
    <cellStyle name="Comma 3" xfId="3" xr:uid="{00000000-0005-0000-0000-000003000000}"/>
    <cellStyle name="Euro" xfId="6" xr:uid="{00000000-0005-0000-0000-000004000000}"/>
    <cellStyle name="Grey" xfId="7" xr:uid="{00000000-0005-0000-0000-000005000000}"/>
    <cellStyle name="Input [yellow]" xfId="8" xr:uid="{00000000-0005-0000-0000-000006000000}"/>
    <cellStyle name="Normal" xfId="0" builtinId="0"/>
    <cellStyle name="Normal - Style1" xfId="9" xr:uid="{00000000-0005-0000-0000-000008000000}"/>
    <cellStyle name="Normal 2" xfId="4" xr:uid="{00000000-0005-0000-0000-000009000000}"/>
    <cellStyle name="Normal 2 2" xfId="12" xr:uid="{00000000-0005-0000-0000-00000A000000}"/>
    <cellStyle name="Normal 3" xfId="2" xr:uid="{00000000-0005-0000-0000-00000B000000}"/>
    <cellStyle name="Percent [2]" xfId="10" xr:uid="{00000000-0005-0000-0000-00000C000000}"/>
    <cellStyle name="Percent 2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L28" sqref="L28"/>
    </sheetView>
  </sheetViews>
  <sheetFormatPr defaultRowHeight="15"/>
  <cols>
    <col min="1" max="16384" width="9.140625" style="4"/>
  </cols>
  <sheetData>
    <row r="1" spans="1:4">
      <c r="A1" s="5" t="s">
        <v>0</v>
      </c>
    </row>
    <row r="3" spans="1:4">
      <c r="B3" s="4" t="s">
        <v>1</v>
      </c>
    </row>
    <row r="5" spans="1:4">
      <c r="B5" s="6" t="s">
        <v>2</v>
      </c>
      <c r="C5" s="6"/>
      <c r="D5" s="6"/>
    </row>
    <row r="7" spans="1:4">
      <c r="C7" s="4" t="s">
        <v>3</v>
      </c>
    </row>
    <row r="8" spans="1:4">
      <c r="C8" s="4" t="s">
        <v>4</v>
      </c>
    </row>
    <row r="10" spans="1:4">
      <c r="B10" s="7" t="s">
        <v>5</v>
      </c>
      <c r="C10" s="7"/>
      <c r="D10" s="7"/>
    </row>
    <row r="12" spans="1:4">
      <c r="C12" s="4" t="s">
        <v>6</v>
      </c>
    </row>
    <row r="13" spans="1:4">
      <c r="C13" s="4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29"/>
  <sheetViews>
    <sheetView workbookViewId="0">
      <selection activeCell="C2" sqref="C2"/>
    </sheetView>
  </sheetViews>
  <sheetFormatPr defaultRowHeight="15"/>
  <cols>
    <col min="2" max="2" width="13.5703125" customWidth="1"/>
    <col min="3" max="3" width="8.28515625" customWidth="1"/>
    <col min="4" max="4" width="15.85546875" customWidth="1"/>
    <col min="5" max="5" width="27" customWidth="1"/>
    <col min="6" max="7" width="15.7109375" customWidth="1"/>
    <col min="8" max="8" width="14" customWidth="1"/>
  </cols>
  <sheetData>
    <row r="1" spans="1:9">
      <c r="A1" s="13" t="s">
        <v>8</v>
      </c>
      <c r="B1" s="14"/>
      <c r="C1" s="14"/>
      <c r="D1" s="14"/>
      <c r="E1" s="14"/>
      <c r="F1" s="14"/>
      <c r="G1" s="25"/>
      <c r="H1" s="15"/>
    </row>
    <row r="2" spans="1:9" ht="75" customHeight="1">
      <c r="A2" s="16"/>
      <c r="B2" s="17" t="s">
        <v>9</v>
      </c>
      <c r="C2" s="17" t="s">
        <v>10</v>
      </c>
      <c r="D2" s="17" t="s">
        <v>11</v>
      </c>
      <c r="E2" s="17" t="s">
        <v>12</v>
      </c>
      <c r="F2" s="17" t="s">
        <v>13</v>
      </c>
      <c r="G2" s="26" t="s">
        <v>14</v>
      </c>
      <c r="H2" s="18" t="s">
        <v>15</v>
      </c>
    </row>
    <row r="3" spans="1:9" ht="15" customHeight="1">
      <c r="A3" s="16">
        <v>2024</v>
      </c>
      <c r="B3" s="20">
        <f>D3-C3</f>
        <v>2527.4363615664847</v>
      </c>
      <c r="C3" s="20">
        <v>23.205714936247723</v>
      </c>
      <c r="D3" s="20">
        <v>2550.6420765027324</v>
      </c>
      <c r="E3" s="1">
        <v>12.000839231702123</v>
      </c>
      <c r="F3" s="29">
        <v>0.3749458846570774</v>
      </c>
      <c r="G3" s="28">
        <v>2.2204342822991223</v>
      </c>
      <c r="H3" s="21">
        <f>D3-E3-F3-G3</f>
        <v>2536.045857104074</v>
      </c>
      <c r="I3" s="12"/>
    </row>
    <row r="4" spans="1:9">
      <c r="A4" s="16">
        <f>A3+1</f>
        <v>2025</v>
      </c>
      <c r="B4" s="20">
        <f t="shared" ref="B4:B24" si="0">D4-C4</f>
        <v>2558.5336757990867</v>
      </c>
      <c r="C4" s="20">
        <v>34.55947488584475</v>
      </c>
      <c r="D4" s="20">
        <v>2593.0931506849315</v>
      </c>
      <c r="E4" s="1">
        <v>37.314410769222633</v>
      </c>
      <c r="F4" s="30">
        <v>1.199829834140856</v>
      </c>
      <c r="G4" s="28">
        <v>5.1839053399594262</v>
      </c>
      <c r="H4" s="21">
        <f t="shared" ref="H4:H24" si="1">D4-E4-F4-G4</f>
        <v>2549.3950047416083</v>
      </c>
      <c r="I4" s="12"/>
    </row>
    <row r="5" spans="1:9">
      <c r="A5" s="16">
        <f t="shared" ref="A5:A24" si="2">A4+1</f>
        <v>2026</v>
      </c>
      <c r="B5" s="20">
        <f t="shared" si="0"/>
        <v>2585.1252283105023</v>
      </c>
      <c r="C5" s="20">
        <v>48.320890410958903</v>
      </c>
      <c r="D5" s="20">
        <v>2633.4461187214611</v>
      </c>
      <c r="E5" s="1">
        <v>66.908374334554622</v>
      </c>
      <c r="F5" s="30">
        <v>2.0517886183610456</v>
      </c>
      <c r="G5" s="28">
        <v>6.3593548277788052</v>
      </c>
      <c r="H5" s="21">
        <f t="shared" si="1"/>
        <v>2558.1266009407668</v>
      </c>
      <c r="I5" s="12"/>
    </row>
    <row r="6" spans="1:9">
      <c r="A6" s="16">
        <f t="shared" si="2"/>
        <v>2027</v>
      </c>
      <c r="B6" s="20">
        <f t="shared" si="0"/>
        <v>2602.4454337899542</v>
      </c>
      <c r="C6" s="20">
        <v>64.461529680365302</v>
      </c>
      <c r="D6" s="20">
        <v>2666.9069634703196</v>
      </c>
      <c r="E6" s="1">
        <v>98.507893921190998</v>
      </c>
      <c r="F6" s="30">
        <v>2.9327506749113432</v>
      </c>
      <c r="G6" s="28">
        <v>7.8812688338910819</v>
      </c>
      <c r="H6" s="21">
        <f t="shared" si="1"/>
        <v>2557.5850500403258</v>
      </c>
      <c r="I6" s="12"/>
    </row>
    <row r="7" spans="1:9">
      <c r="A7" s="16">
        <f t="shared" si="2"/>
        <v>2028</v>
      </c>
      <c r="B7" s="20">
        <f t="shared" si="0"/>
        <v>2620.8946948998178</v>
      </c>
      <c r="C7" s="20">
        <v>82.863957194899811</v>
      </c>
      <c r="D7" s="20">
        <v>2703.7586520947175</v>
      </c>
      <c r="E7" s="1">
        <v>126.81779729910529</v>
      </c>
      <c r="F7" s="30">
        <v>3.8479543409225085</v>
      </c>
      <c r="G7" s="28">
        <v>9.7664793551074087</v>
      </c>
      <c r="H7" s="21">
        <f t="shared" si="1"/>
        <v>2563.3264210995821</v>
      </c>
      <c r="I7" s="12"/>
    </row>
    <row r="8" spans="1:9">
      <c r="A8" s="16">
        <f t="shared" si="2"/>
        <v>2029</v>
      </c>
      <c r="B8" s="20">
        <f t="shared" si="0"/>
        <v>2644.2836757990867</v>
      </c>
      <c r="C8" s="20">
        <v>103.08641552511415</v>
      </c>
      <c r="D8" s="20">
        <v>2747.370091324201</v>
      </c>
      <c r="E8" s="1">
        <v>164.3990666879601</v>
      </c>
      <c r="F8" s="30">
        <v>4.79029883542841</v>
      </c>
      <c r="G8" s="28">
        <v>13.229827475147328</v>
      </c>
      <c r="H8" s="21">
        <f t="shared" si="1"/>
        <v>2564.9508983256651</v>
      </c>
      <c r="I8" s="12"/>
    </row>
    <row r="9" spans="1:9">
      <c r="A9" s="16">
        <f t="shared" si="2"/>
        <v>2030</v>
      </c>
      <c r="B9" s="20">
        <f t="shared" si="0"/>
        <v>2673.9492009132418</v>
      </c>
      <c r="C9" s="20">
        <v>125.03207762557078</v>
      </c>
      <c r="D9" s="20">
        <v>2798.9812785388126</v>
      </c>
      <c r="E9" s="1">
        <v>205.0186611324456</v>
      </c>
      <c r="F9" s="30">
        <v>5.7746656210761262</v>
      </c>
      <c r="G9" s="28">
        <v>18.297717890359532</v>
      </c>
      <c r="H9" s="21">
        <f t="shared" si="1"/>
        <v>2569.8902338949315</v>
      </c>
      <c r="I9" s="12"/>
    </row>
    <row r="10" spans="1:9">
      <c r="A10" s="16">
        <f t="shared" si="2"/>
        <v>2031</v>
      </c>
      <c r="B10" s="20">
        <f t="shared" si="0"/>
        <v>2705.5877853881279</v>
      </c>
      <c r="C10" s="20">
        <v>148.51404109589041</v>
      </c>
      <c r="D10" s="20">
        <v>2854.1018264840181</v>
      </c>
      <c r="E10" s="1">
        <v>238.32598575574619</v>
      </c>
      <c r="F10" s="30">
        <v>6.8163990044946194</v>
      </c>
      <c r="G10" s="28">
        <v>23.411341243215126</v>
      </c>
      <c r="H10" s="21">
        <f t="shared" si="1"/>
        <v>2585.548100480562</v>
      </c>
      <c r="I10" s="12"/>
    </row>
    <row r="11" spans="1:9">
      <c r="A11" s="16">
        <f t="shared" si="2"/>
        <v>2032</v>
      </c>
      <c r="B11" s="20">
        <f t="shared" si="0"/>
        <v>2734.1790755919851</v>
      </c>
      <c r="C11" s="20">
        <v>173.54758652094716</v>
      </c>
      <c r="D11" s="20">
        <v>2907.7266621129324</v>
      </c>
      <c r="E11" s="1">
        <v>285.25164047073321</v>
      </c>
      <c r="F11" s="30">
        <v>7.8647122052226122</v>
      </c>
      <c r="G11" s="28">
        <v>28.53819946132116</v>
      </c>
      <c r="H11" s="21">
        <f t="shared" si="1"/>
        <v>2586.0721099756556</v>
      </c>
      <c r="I11" s="12"/>
    </row>
    <row r="12" spans="1:9">
      <c r="A12" s="16">
        <f t="shared" si="2"/>
        <v>2033</v>
      </c>
      <c r="B12" s="20">
        <f t="shared" si="0"/>
        <v>2755.9831050228308</v>
      </c>
      <c r="C12" s="20">
        <v>199.96609589041097</v>
      </c>
      <c r="D12" s="20">
        <v>2955.9492009132418</v>
      </c>
      <c r="E12" s="1">
        <v>334.10077489350124</v>
      </c>
      <c r="F12" s="30">
        <v>8.8880011332666218</v>
      </c>
      <c r="G12" s="28">
        <v>34.046298794629507</v>
      </c>
      <c r="H12" s="21">
        <f t="shared" si="1"/>
        <v>2578.9141260918445</v>
      </c>
      <c r="I12" s="12"/>
    </row>
    <row r="13" spans="1:9">
      <c r="A13" s="16">
        <f t="shared" si="2"/>
        <v>2034</v>
      </c>
      <c r="B13" s="20">
        <f t="shared" si="0"/>
        <v>2787.9448630136985</v>
      </c>
      <c r="C13" s="20">
        <v>227.85958904109589</v>
      </c>
      <c r="D13" s="20">
        <v>3015.8044520547946</v>
      </c>
      <c r="E13" s="1">
        <v>362.67236806809609</v>
      </c>
      <c r="F13" s="30">
        <v>9.5862706686306662</v>
      </c>
      <c r="G13" s="28">
        <v>39.767191039327265</v>
      </c>
      <c r="H13" s="21">
        <f t="shared" si="1"/>
        <v>2603.7786222787404</v>
      </c>
      <c r="I13" s="12"/>
    </row>
    <row r="14" spans="1:9">
      <c r="A14" s="16">
        <f t="shared" si="2"/>
        <v>2035</v>
      </c>
      <c r="B14" s="20">
        <f t="shared" si="0"/>
        <v>2819.2181506849315</v>
      </c>
      <c r="C14" s="20">
        <v>256.93013698630136</v>
      </c>
      <c r="D14" s="20">
        <v>3076.148287671233</v>
      </c>
      <c r="E14" s="1">
        <v>384.448455273457</v>
      </c>
      <c r="F14" s="30">
        <v>9.9303641566960597</v>
      </c>
      <c r="G14" s="28">
        <v>45.55803446953918</v>
      </c>
      <c r="H14" s="21">
        <f t="shared" si="1"/>
        <v>2636.2114337715407</v>
      </c>
      <c r="I14" s="12"/>
    </row>
    <row r="15" spans="1:9">
      <c r="A15" s="16">
        <f t="shared" si="2"/>
        <v>2036</v>
      </c>
      <c r="B15" s="20">
        <f t="shared" si="0"/>
        <v>2851.4211065573768</v>
      </c>
      <c r="C15" s="20">
        <v>287.05134335154827</v>
      </c>
      <c r="D15" s="20">
        <v>3138.4724499089252</v>
      </c>
      <c r="E15" s="1">
        <v>406.99546088867311</v>
      </c>
      <c r="F15" s="30">
        <v>10.310787362063788</v>
      </c>
      <c r="G15" s="28">
        <v>51.351147748157445</v>
      </c>
      <c r="H15" s="21">
        <f t="shared" si="1"/>
        <v>2669.8150539100307</v>
      </c>
      <c r="I15" s="12"/>
    </row>
    <row r="16" spans="1:9">
      <c r="A16" s="16">
        <f t="shared" si="2"/>
        <v>2037</v>
      </c>
      <c r="B16" s="20">
        <f t="shared" si="0"/>
        <v>2879.897488584475</v>
      </c>
      <c r="C16" s="20">
        <v>318.16244292237445</v>
      </c>
      <c r="D16" s="20">
        <v>3198.0599315068494</v>
      </c>
      <c r="E16" s="1">
        <v>430.97490630020167</v>
      </c>
      <c r="F16" s="30">
        <v>10.77704220487449</v>
      </c>
      <c r="G16" s="28">
        <v>57.660442543792207</v>
      </c>
      <c r="H16" s="21">
        <f t="shared" si="1"/>
        <v>2698.647540457981</v>
      </c>
      <c r="I16" s="12"/>
    </row>
    <row r="17" spans="1:9">
      <c r="A17" s="16">
        <f t="shared" si="2"/>
        <v>2038</v>
      </c>
      <c r="B17" s="20">
        <f t="shared" si="0"/>
        <v>2903.0809360730591</v>
      </c>
      <c r="C17" s="20">
        <v>350.33105022831052</v>
      </c>
      <c r="D17" s="20">
        <v>3253.4119863013698</v>
      </c>
      <c r="E17" s="1">
        <v>455.16414409660177</v>
      </c>
      <c r="F17" s="30">
        <v>11.27604780979159</v>
      </c>
      <c r="G17" s="28">
        <v>64.155782554404823</v>
      </c>
      <c r="H17" s="21">
        <f t="shared" si="1"/>
        <v>2722.8160118405713</v>
      </c>
      <c r="I17" s="12"/>
    </row>
    <row r="18" spans="1:9">
      <c r="A18" s="16">
        <f t="shared" si="2"/>
        <v>2039</v>
      </c>
      <c r="B18" s="20">
        <f t="shared" si="0"/>
        <v>2931.5042237442922</v>
      </c>
      <c r="C18" s="20">
        <v>383.47728310502282</v>
      </c>
      <c r="D18" s="20">
        <v>3314.9815068493149</v>
      </c>
      <c r="E18" s="1">
        <v>479.79517497934984</v>
      </c>
      <c r="F18" s="30">
        <v>11.793427833480738</v>
      </c>
      <c r="G18" s="28">
        <v>70.940080932020663</v>
      </c>
      <c r="H18" s="21">
        <f t="shared" si="1"/>
        <v>2752.4528231044642</v>
      </c>
      <c r="I18" s="12"/>
    </row>
    <row r="19" spans="1:9">
      <c r="A19" s="16">
        <f t="shared" si="2"/>
        <v>2040</v>
      </c>
      <c r="B19" s="20">
        <f t="shared" si="0"/>
        <v>2960.0607923497269</v>
      </c>
      <c r="C19" s="20">
        <v>417.73770491803276</v>
      </c>
      <c r="D19" s="20">
        <v>3377.7984972677596</v>
      </c>
      <c r="E19" s="1">
        <v>504.53907726557952</v>
      </c>
      <c r="F19" s="30">
        <v>12.315439640146757</v>
      </c>
      <c r="G19" s="28">
        <v>77.911642355571686</v>
      </c>
      <c r="H19" s="21">
        <f t="shared" si="1"/>
        <v>2783.0323380064615</v>
      </c>
      <c r="I19" s="12"/>
    </row>
    <row r="20" spans="1:9">
      <c r="A20" s="16">
        <f t="shared" si="2"/>
        <v>2041</v>
      </c>
      <c r="B20" s="20">
        <f t="shared" si="0"/>
        <v>2988.4515981735158</v>
      </c>
      <c r="C20" s="20">
        <v>452.77077625570774</v>
      </c>
      <c r="D20" s="20">
        <v>3441.2223744292237</v>
      </c>
      <c r="E20" s="1">
        <v>527.36702947419133</v>
      </c>
      <c r="F20" s="30">
        <v>12.759669221159811</v>
      </c>
      <c r="G20" s="28">
        <v>85.661248777106863</v>
      </c>
      <c r="H20" s="21">
        <f t="shared" si="1"/>
        <v>2815.4344269567659</v>
      </c>
      <c r="I20" s="12"/>
    </row>
    <row r="21" spans="1:9">
      <c r="A21" s="16">
        <f t="shared" si="2"/>
        <v>2042</v>
      </c>
      <c r="B21" s="20">
        <f t="shared" si="0"/>
        <v>3008.723401826484</v>
      </c>
      <c r="C21" s="20">
        <v>488.36723744292237</v>
      </c>
      <c r="D21" s="20">
        <v>3497.0906392694064</v>
      </c>
      <c r="E21" s="1">
        <v>550.55619627188844</v>
      </c>
      <c r="F21" s="30">
        <v>13.242737774766121</v>
      </c>
      <c r="G21" s="28">
        <v>93.67461051784035</v>
      </c>
      <c r="H21" s="21">
        <f t="shared" si="1"/>
        <v>2839.6170947049113</v>
      </c>
      <c r="I21" s="12"/>
    </row>
    <row r="22" spans="1:9">
      <c r="A22" s="16">
        <f t="shared" si="2"/>
        <v>2043</v>
      </c>
      <c r="B22" s="20">
        <f t="shared" si="0"/>
        <v>3044.8187214611871</v>
      </c>
      <c r="C22" s="20">
        <v>524.5230593607306</v>
      </c>
      <c r="D22" s="20">
        <v>3569.3417808219178</v>
      </c>
      <c r="E22" s="1">
        <v>575.80042572113666</v>
      </c>
      <c r="F22" s="30">
        <v>13.797275930439776</v>
      </c>
      <c r="G22" s="28">
        <v>102.13422854959168</v>
      </c>
      <c r="H22" s="21">
        <f t="shared" si="1"/>
        <v>2877.60985062075</v>
      </c>
      <c r="I22" s="12"/>
    </row>
    <row r="23" spans="1:9">
      <c r="A23" s="16">
        <f t="shared" si="2"/>
        <v>2044</v>
      </c>
      <c r="B23" s="20">
        <f t="shared" si="0"/>
        <v>3070.7743624772315</v>
      </c>
      <c r="C23" s="20">
        <v>561.21573315118394</v>
      </c>
      <c r="D23" s="20">
        <v>3631.9900956284155</v>
      </c>
      <c r="E23" s="1">
        <v>600.89211893990569</v>
      </c>
      <c r="F23" s="30">
        <v>14.307114094897161</v>
      </c>
      <c r="G23" s="28">
        <v>110.8782511047541</v>
      </c>
      <c r="H23" s="21">
        <f t="shared" si="1"/>
        <v>2905.9126114888586</v>
      </c>
      <c r="I23" s="12"/>
    </row>
    <row r="24" spans="1:9">
      <c r="A24" s="16">
        <f t="shared" si="2"/>
        <v>2045</v>
      </c>
      <c r="B24" s="20">
        <f t="shared" si="0"/>
        <v>3100.4719178082191</v>
      </c>
      <c r="C24" s="20">
        <v>598.28961187214611</v>
      </c>
      <c r="D24" s="20">
        <v>3698.7615296803651</v>
      </c>
      <c r="E24" s="1">
        <v>623.6463798551091</v>
      </c>
      <c r="F24" s="30">
        <v>14.737611900950451</v>
      </c>
      <c r="G24" s="28">
        <v>120.65973283017536</v>
      </c>
      <c r="H24" s="21">
        <f t="shared" si="1"/>
        <v>2939.7178050941302</v>
      </c>
      <c r="I24" s="12"/>
    </row>
    <row r="25" spans="1:9">
      <c r="A25" t="s">
        <v>16</v>
      </c>
      <c r="C25" s="37"/>
      <c r="G25" s="27"/>
    </row>
    <row r="26" spans="1:9">
      <c r="A26" t="s">
        <v>17</v>
      </c>
      <c r="C26" s="37"/>
      <c r="G26" s="27"/>
    </row>
    <row r="27" spans="1:9">
      <c r="C27" s="37"/>
    </row>
    <row r="28" spans="1:9">
      <c r="C28" s="37"/>
    </row>
    <row r="29" spans="1:9">
      <c r="C29" s="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29"/>
  <sheetViews>
    <sheetView workbookViewId="0">
      <selection activeCell="F20" sqref="F20"/>
    </sheetView>
  </sheetViews>
  <sheetFormatPr defaultRowHeight="15"/>
  <cols>
    <col min="2" max="2" width="13.5703125" customWidth="1"/>
    <col min="3" max="3" width="8.28515625" customWidth="1"/>
    <col min="4" max="4" width="16.5703125" customWidth="1"/>
    <col min="5" max="5" width="24.85546875" customWidth="1"/>
    <col min="6" max="6" width="15.5703125" customWidth="1"/>
    <col min="7" max="7" width="11.28515625" customWidth="1"/>
    <col min="8" max="8" width="14" customWidth="1"/>
    <col min="13" max="13" width="16.140625" customWidth="1"/>
    <col min="14" max="14" width="23.5703125" customWidth="1"/>
    <col min="15" max="15" width="14.42578125" customWidth="1"/>
    <col min="17" max="17" width="13.85546875" customWidth="1"/>
  </cols>
  <sheetData>
    <row r="1" spans="1:17">
      <c r="A1" s="8" t="s">
        <v>18</v>
      </c>
      <c r="B1" s="9"/>
      <c r="C1" s="9"/>
      <c r="D1" s="9"/>
      <c r="E1" s="9"/>
      <c r="F1" s="10"/>
      <c r="G1" s="10"/>
      <c r="H1" s="11"/>
      <c r="J1" s="8" t="s">
        <v>19</v>
      </c>
      <c r="K1" s="9"/>
      <c r="L1" s="9"/>
      <c r="M1" s="9"/>
      <c r="N1" s="9"/>
      <c r="O1" s="10"/>
      <c r="P1" s="10"/>
      <c r="Q1" s="11"/>
    </row>
    <row r="2" spans="1:17" ht="75.75" customHeight="1">
      <c r="A2" s="16"/>
      <c r="B2" s="17" t="s">
        <v>20</v>
      </c>
      <c r="C2" s="17" t="s">
        <v>21</v>
      </c>
      <c r="D2" s="17" t="s">
        <v>22</v>
      </c>
      <c r="E2" s="19" t="s">
        <v>23</v>
      </c>
      <c r="F2" s="17" t="s">
        <v>24</v>
      </c>
      <c r="G2" s="26" t="s">
        <v>25</v>
      </c>
      <c r="H2" s="18" t="s">
        <v>26</v>
      </c>
      <c r="J2" s="16"/>
      <c r="K2" s="17" t="s">
        <v>20</v>
      </c>
      <c r="L2" s="17" t="s">
        <v>21</v>
      </c>
      <c r="M2" s="17" t="s">
        <v>22</v>
      </c>
      <c r="N2" s="19" t="s">
        <v>23</v>
      </c>
      <c r="O2" s="17" t="s">
        <v>24</v>
      </c>
      <c r="P2" s="26" t="s">
        <v>25</v>
      </c>
      <c r="Q2" s="18" t="s">
        <v>26</v>
      </c>
    </row>
    <row r="3" spans="1:17" ht="15" customHeight="1">
      <c r="A3" s="16">
        <v>2024</v>
      </c>
      <c r="B3" s="22">
        <f>D3-C3</f>
        <v>4681</v>
      </c>
      <c r="C3" s="22">
        <v>72</v>
      </c>
      <c r="D3" s="22">
        <v>4753</v>
      </c>
      <c r="E3" s="3">
        <v>33.343750451366517</v>
      </c>
      <c r="F3" s="31">
        <v>0.95513274269697601</v>
      </c>
      <c r="G3" s="30">
        <v>0.53706071064173899</v>
      </c>
      <c r="H3" s="32">
        <f>D3-E3-F3-G3</f>
        <v>4718.1640560952947</v>
      </c>
      <c r="J3" s="16">
        <v>2024</v>
      </c>
      <c r="K3" s="22">
        <f>M3-L3</f>
        <v>3762</v>
      </c>
      <c r="L3" s="22">
        <v>58</v>
      </c>
      <c r="M3" s="22">
        <v>3820</v>
      </c>
      <c r="N3" s="3">
        <v>22.043502557124651</v>
      </c>
      <c r="O3" s="31">
        <v>0.56089242627832758</v>
      </c>
      <c r="P3" s="30">
        <v>2.2093372380635601</v>
      </c>
      <c r="Q3" s="32">
        <f>M3-N3-O3-P3</f>
        <v>3795.1862677785334</v>
      </c>
    </row>
    <row r="4" spans="1:17">
      <c r="A4" s="16">
        <f>A3+1</f>
        <v>2025</v>
      </c>
      <c r="B4" s="22">
        <f t="shared" ref="B4:B24" si="0">D4-C4</f>
        <v>4702</v>
      </c>
      <c r="C4" s="22">
        <v>101</v>
      </c>
      <c r="D4" s="22">
        <v>4803</v>
      </c>
      <c r="E4" s="3">
        <v>65.31059680322835</v>
      </c>
      <c r="F4" s="31">
        <v>1.9467805617114025</v>
      </c>
      <c r="G4" s="30">
        <v>0.76979807675009504</v>
      </c>
      <c r="H4" s="32">
        <f t="shared" ref="H4:H24" si="1">D4-E4-F4-G4</f>
        <v>4734.9728245583101</v>
      </c>
      <c r="J4" s="16">
        <f>J3+1</f>
        <v>2025</v>
      </c>
      <c r="K4" s="22">
        <f t="shared" ref="K4:K24" si="2">M4-L4</f>
        <v>3835</v>
      </c>
      <c r="L4" s="22">
        <v>82</v>
      </c>
      <c r="M4" s="22">
        <v>3917</v>
      </c>
      <c r="N4" s="3">
        <v>59.70549761127711</v>
      </c>
      <c r="O4" s="31">
        <v>1.5887908637043557</v>
      </c>
      <c r="P4" s="30">
        <v>4.2622390997014303</v>
      </c>
      <c r="Q4" s="32">
        <f t="shared" ref="Q4:Q24" si="3">M4-N4-O4-P4</f>
        <v>3851.4434724253174</v>
      </c>
    </row>
    <row r="5" spans="1:17">
      <c r="A5" s="16">
        <f t="shared" ref="A5:A24" si="4">A4+1</f>
        <v>2026</v>
      </c>
      <c r="B5" s="22">
        <f t="shared" si="0"/>
        <v>4746</v>
      </c>
      <c r="C5" s="22">
        <v>132</v>
      </c>
      <c r="D5" s="22">
        <v>4878</v>
      </c>
      <c r="E5" s="3">
        <v>109.41031835088801</v>
      </c>
      <c r="F5" s="31">
        <v>2.9679295134352106</v>
      </c>
      <c r="G5" s="30">
        <v>0.97978989342578005</v>
      </c>
      <c r="H5" s="32">
        <f t="shared" si="1"/>
        <v>4764.6419622422509</v>
      </c>
      <c r="J5" s="16">
        <f t="shared" ref="J5:J24" si="5">J4+1</f>
        <v>2026</v>
      </c>
      <c r="K5" s="22">
        <f t="shared" si="2"/>
        <v>3894</v>
      </c>
      <c r="L5" s="22">
        <v>110</v>
      </c>
      <c r="M5" s="22">
        <v>4004</v>
      </c>
      <c r="N5" s="3">
        <v>103.71006492710684</v>
      </c>
      <c r="O5" s="31">
        <v>2.6484374315964523</v>
      </c>
      <c r="P5" s="30">
        <v>5.6109478284380199</v>
      </c>
      <c r="Q5" s="32">
        <f t="shared" si="3"/>
        <v>3892.0305498128587</v>
      </c>
    </row>
    <row r="6" spans="1:17">
      <c r="A6" s="16">
        <f t="shared" si="4"/>
        <v>2027</v>
      </c>
      <c r="B6" s="22">
        <f t="shared" si="0"/>
        <v>4783</v>
      </c>
      <c r="C6" s="22">
        <v>168</v>
      </c>
      <c r="D6" s="22">
        <v>4951</v>
      </c>
      <c r="E6" s="3">
        <v>144.92291822174667</v>
      </c>
      <c r="F6" s="31">
        <v>4.0336529989945991</v>
      </c>
      <c r="G6" s="30">
        <v>0.98412449529943502</v>
      </c>
      <c r="H6" s="32">
        <f t="shared" si="1"/>
        <v>4801.0593042839591</v>
      </c>
      <c r="J6" s="16">
        <f t="shared" si="5"/>
        <v>2027</v>
      </c>
      <c r="K6" s="22">
        <f t="shared" si="2"/>
        <v>3950</v>
      </c>
      <c r="L6" s="22">
        <v>142</v>
      </c>
      <c r="M6" s="22">
        <v>4092</v>
      </c>
      <c r="N6" s="3">
        <v>147.89690533592818</v>
      </c>
      <c r="O6" s="31">
        <v>3.7470034522686135</v>
      </c>
      <c r="P6" s="30">
        <v>7.34825860668336</v>
      </c>
      <c r="Q6" s="32">
        <f t="shared" si="3"/>
        <v>3933.0078326051198</v>
      </c>
    </row>
    <row r="7" spans="1:17">
      <c r="A7" s="16">
        <f t="shared" si="4"/>
        <v>2028</v>
      </c>
      <c r="B7" s="22">
        <f t="shared" si="0"/>
        <v>4814</v>
      </c>
      <c r="C7" s="22">
        <v>207</v>
      </c>
      <c r="D7" s="22">
        <v>5021</v>
      </c>
      <c r="E7" s="3">
        <v>180.59675678921889</v>
      </c>
      <c r="F7" s="31">
        <v>5.1357645227405335</v>
      </c>
      <c r="G7" s="30">
        <v>1.10109559908743</v>
      </c>
      <c r="H7" s="32">
        <f t="shared" si="1"/>
        <v>4834.1663830889529</v>
      </c>
      <c r="I7" s="12"/>
      <c r="J7" s="16">
        <f t="shared" si="5"/>
        <v>2028</v>
      </c>
      <c r="K7" s="22">
        <f t="shared" si="2"/>
        <v>4001</v>
      </c>
      <c r="L7" s="22">
        <v>177</v>
      </c>
      <c r="M7" s="22">
        <v>4178</v>
      </c>
      <c r="N7" s="3">
        <v>188.3833025446375</v>
      </c>
      <c r="O7" s="31">
        <v>4.8926658670826164</v>
      </c>
      <c r="P7" s="30">
        <v>8.2757265791152594</v>
      </c>
      <c r="Q7" s="32">
        <f t="shared" si="3"/>
        <v>3976.4483050091649</v>
      </c>
    </row>
    <row r="8" spans="1:17">
      <c r="A8" s="16">
        <f t="shared" si="4"/>
        <v>2029</v>
      </c>
      <c r="B8" s="22">
        <f t="shared" si="0"/>
        <v>4855</v>
      </c>
      <c r="C8" s="22">
        <v>249</v>
      </c>
      <c r="D8" s="22">
        <v>5104</v>
      </c>
      <c r="E8" s="3">
        <v>240.87170024618882</v>
      </c>
      <c r="F8" s="31">
        <v>6.2744628371815416</v>
      </c>
      <c r="G8" s="30">
        <v>1.60532758895732</v>
      </c>
      <c r="H8" s="32">
        <f t="shared" si="1"/>
        <v>4855.2485093276728</v>
      </c>
      <c r="I8" s="12"/>
      <c r="J8" s="16">
        <f t="shared" si="5"/>
        <v>2029</v>
      </c>
      <c r="K8" s="22">
        <f t="shared" si="2"/>
        <v>4086</v>
      </c>
      <c r="L8" s="22">
        <v>214</v>
      </c>
      <c r="M8" s="22">
        <v>4300</v>
      </c>
      <c r="N8" s="3">
        <v>242.12753369879823</v>
      </c>
      <c r="O8" s="31">
        <v>6.0511417363080113</v>
      </c>
      <c r="P8" s="30">
        <v>11.31005003428</v>
      </c>
      <c r="Q8" s="32">
        <f t="shared" si="3"/>
        <v>4040.5112745306137</v>
      </c>
    </row>
    <row r="9" spans="1:17">
      <c r="A9" s="16">
        <f t="shared" si="4"/>
        <v>2030</v>
      </c>
      <c r="B9" s="22">
        <f t="shared" si="0"/>
        <v>4904</v>
      </c>
      <c r="C9" s="22">
        <v>293</v>
      </c>
      <c r="D9" s="22">
        <v>5197</v>
      </c>
      <c r="E9" s="3">
        <v>281.69466991786442</v>
      </c>
      <c r="F9" s="31">
        <v>7.4927487807776707</v>
      </c>
      <c r="G9" s="30">
        <v>2.4249520237212598</v>
      </c>
      <c r="H9" s="32">
        <f t="shared" si="1"/>
        <v>4905.3876292776376</v>
      </c>
      <c r="I9" s="12"/>
      <c r="J9" s="16">
        <f t="shared" si="5"/>
        <v>2030</v>
      </c>
      <c r="K9" s="22">
        <f t="shared" si="2"/>
        <v>4148</v>
      </c>
      <c r="L9" s="22">
        <v>253</v>
      </c>
      <c r="M9" s="22">
        <v>4401</v>
      </c>
      <c r="N9" s="3">
        <v>295.80987056827905</v>
      </c>
      <c r="O9" s="31">
        <v>7.2737503736179043</v>
      </c>
      <c r="P9" s="30">
        <v>14.8808309318837</v>
      </c>
      <c r="Q9" s="32">
        <f t="shared" si="3"/>
        <v>4083.0355481262195</v>
      </c>
    </row>
    <row r="10" spans="1:17">
      <c r="A10" s="16">
        <f t="shared" si="4"/>
        <v>2031</v>
      </c>
      <c r="B10" s="22">
        <f t="shared" si="0"/>
        <v>4956</v>
      </c>
      <c r="C10" s="22">
        <v>340</v>
      </c>
      <c r="D10" s="22">
        <v>5296</v>
      </c>
      <c r="E10" s="3">
        <v>323.42506572284208</v>
      </c>
      <c r="F10" s="31">
        <v>8.7650564350176534</v>
      </c>
      <c r="G10" s="30">
        <v>3.4622625153472399</v>
      </c>
      <c r="H10" s="32">
        <f t="shared" si="1"/>
        <v>4960.3476153267929</v>
      </c>
      <c r="I10" s="12"/>
      <c r="J10" s="16">
        <f t="shared" si="5"/>
        <v>2031</v>
      </c>
      <c r="K10" s="22">
        <f t="shared" si="2"/>
        <v>4210</v>
      </c>
      <c r="L10" s="22">
        <v>295</v>
      </c>
      <c r="M10" s="22">
        <v>4505</v>
      </c>
      <c r="N10" s="3">
        <v>341.96624977163128</v>
      </c>
      <c r="O10" s="31">
        <v>8.5585625709146154</v>
      </c>
      <c r="P10" s="30">
        <v>19.244448808350299</v>
      </c>
      <c r="Q10" s="32">
        <f t="shared" si="3"/>
        <v>4135.2307388491045</v>
      </c>
    </row>
    <row r="11" spans="1:17">
      <c r="A11" s="16">
        <f t="shared" si="4"/>
        <v>2032</v>
      </c>
      <c r="B11" s="22">
        <f t="shared" si="0"/>
        <v>4999</v>
      </c>
      <c r="C11" s="22">
        <v>389</v>
      </c>
      <c r="D11" s="22">
        <v>5388</v>
      </c>
      <c r="E11" s="3">
        <v>401.35248991209994</v>
      </c>
      <c r="F11" s="31">
        <v>10.021162157145447</v>
      </c>
      <c r="G11" s="30">
        <v>3.4666216592498</v>
      </c>
      <c r="H11" s="32">
        <f t="shared" si="1"/>
        <v>4973.159726271505</v>
      </c>
      <c r="I11" s="12"/>
      <c r="J11" s="16">
        <f t="shared" si="5"/>
        <v>2032</v>
      </c>
      <c r="K11" s="22">
        <f t="shared" si="2"/>
        <v>4266</v>
      </c>
      <c r="L11" s="22">
        <v>339</v>
      </c>
      <c r="M11" s="22">
        <v>4605</v>
      </c>
      <c r="N11" s="3">
        <v>409.97773625019261</v>
      </c>
      <c r="O11" s="31">
        <v>9.8422447446425316</v>
      </c>
      <c r="P11" s="30">
        <v>26.490592271619398</v>
      </c>
      <c r="Q11" s="32">
        <f t="shared" si="3"/>
        <v>4158.6894267335447</v>
      </c>
    </row>
    <row r="12" spans="1:17">
      <c r="A12" s="16">
        <f t="shared" si="4"/>
        <v>2033</v>
      </c>
      <c r="B12" s="22">
        <f t="shared" si="0"/>
        <v>5046</v>
      </c>
      <c r="C12" s="22">
        <v>439</v>
      </c>
      <c r="D12" s="22">
        <v>5485</v>
      </c>
      <c r="E12" s="3">
        <v>444.5672069512907</v>
      </c>
      <c r="F12" s="31">
        <v>11.252617478578337</v>
      </c>
      <c r="G12" s="30">
        <v>3.3761987483159501</v>
      </c>
      <c r="H12" s="32">
        <f t="shared" si="1"/>
        <v>5025.803976821815</v>
      </c>
      <c r="I12" s="12"/>
      <c r="J12" s="16">
        <f t="shared" si="5"/>
        <v>2033</v>
      </c>
      <c r="K12" s="22">
        <f t="shared" si="2"/>
        <v>4325</v>
      </c>
      <c r="L12" s="22">
        <v>384</v>
      </c>
      <c r="M12" s="22">
        <v>4709</v>
      </c>
      <c r="N12" s="3">
        <v>472.48721263778509</v>
      </c>
      <c r="O12" s="31">
        <v>11.108120267341405</v>
      </c>
      <c r="P12" s="30">
        <v>29.580206060819599</v>
      </c>
      <c r="Q12" s="32">
        <f t="shared" si="3"/>
        <v>4195.8244610340544</v>
      </c>
    </row>
    <row r="13" spans="1:17">
      <c r="A13" s="16">
        <f t="shared" si="4"/>
        <v>2034</v>
      </c>
      <c r="B13" s="22">
        <f t="shared" si="0"/>
        <v>5097</v>
      </c>
      <c r="C13" s="22">
        <v>491</v>
      </c>
      <c r="D13" s="22">
        <v>5588</v>
      </c>
      <c r="E13" s="3">
        <v>471.94921426121641</v>
      </c>
      <c r="F13" s="31">
        <v>11.668967073806172</v>
      </c>
      <c r="G13" s="30">
        <v>4.3578729307633104</v>
      </c>
      <c r="H13" s="32">
        <f t="shared" si="1"/>
        <v>5100.0239457342141</v>
      </c>
      <c r="I13" s="12"/>
      <c r="J13" s="16">
        <f t="shared" si="5"/>
        <v>2034</v>
      </c>
      <c r="K13" s="22">
        <f t="shared" si="2"/>
        <v>4414</v>
      </c>
      <c r="L13" s="22">
        <v>431</v>
      </c>
      <c r="M13" s="22">
        <v>4845</v>
      </c>
      <c r="N13" s="3">
        <v>511.40406923383892</v>
      </c>
      <c r="O13" s="31">
        <v>11.901139608906298</v>
      </c>
      <c r="P13" s="30">
        <v>33.3984139460213</v>
      </c>
      <c r="Q13" s="32">
        <f t="shared" si="3"/>
        <v>4288.2963772112334</v>
      </c>
    </row>
    <row r="14" spans="1:17">
      <c r="A14" s="16">
        <f t="shared" si="4"/>
        <v>2035</v>
      </c>
      <c r="B14" s="22">
        <f t="shared" si="0"/>
        <v>5148</v>
      </c>
      <c r="C14" s="22">
        <v>545</v>
      </c>
      <c r="D14" s="22">
        <v>5693</v>
      </c>
      <c r="E14" s="3">
        <v>500.86018179017344</v>
      </c>
      <c r="F14" s="31">
        <v>12.128706605736372</v>
      </c>
      <c r="G14" s="30">
        <v>4.9259655031204996</v>
      </c>
      <c r="H14" s="32">
        <f t="shared" si="1"/>
        <v>5175.0851461009697</v>
      </c>
      <c r="I14" s="12"/>
      <c r="J14" s="16">
        <f t="shared" si="5"/>
        <v>2035</v>
      </c>
      <c r="K14" s="22">
        <f t="shared" si="2"/>
        <v>4474</v>
      </c>
      <c r="L14" s="22">
        <v>479</v>
      </c>
      <c r="M14" s="22">
        <v>4953</v>
      </c>
      <c r="N14" s="3">
        <v>542.12515683165077</v>
      </c>
      <c r="O14" s="31">
        <v>12.300009934281388</v>
      </c>
      <c r="P14" s="30">
        <v>37.759725084497198</v>
      </c>
      <c r="Q14" s="32">
        <f t="shared" si="3"/>
        <v>4360.8151081495698</v>
      </c>
    </row>
    <row r="15" spans="1:17">
      <c r="A15" s="16">
        <f t="shared" si="4"/>
        <v>2036</v>
      </c>
      <c r="B15" s="22">
        <f t="shared" si="0"/>
        <v>5196</v>
      </c>
      <c r="C15" s="22">
        <v>599</v>
      </c>
      <c r="D15" s="22">
        <v>5795</v>
      </c>
      <c r="E15" s="3">
        <v>530.14724751130268</v>
      </c>
      <c r="F15" s="31">
        <v>12.655093243209434</v>
      </c>
      <c r="G15" s="30">
        <v>7.2367608928445897</v>
      </c>
      <c r="H15" s="32">
        <f t="shared" si="1"/>
        <v>5244.9608983526441</v>
      </c>
      <c r="I15" s="12"/>
      <c r="J15" s="16">
        <f t="shared" si="5"/>
        <v>2036</v>
      </c>
      <c r="K15" s="22">
        <f t="shared" si="2"/>
        <v>4531</v>
      </c>
      <c r="L15" s="22">
        <v>528</v>
      </c>
      <c r="M15" s="22">
        <v>5059</v>
      </c>
      <c r="N15" s="3">
        <v>575.43872635207094</v>
      </c>
      <c r="O15" s="31">
        <v>12.760316514984702</v>
      </c>
      <c r="P15" s="30">
        <v>41.7702076086685</v>
      </c>
      <c r="Q15" s="32">
        <f t="shared" si="3"/>
        <v>4429.0307495242751</v>
      </c>
    </row>
    <row r="16" spans="1:17">
      <c r="A16" s="16">
        <f t="shared" si="4"/>
        <v>2037</v>
      </c>
      <c r="B16" s="22">
        <f t="shared" si="0"/>
        <v>5248</v>
      </c>
      <c r="C16" s="22">
        <v>654</v>
      </c>
      <c r="D16" s="22">
        <v>5902</v>
      </c>
      <c r="E16" s="3">
        <v>561.87899629163633</v>
      </c>
      <c r="F16" s="31">
        <v>13.367201189961817</v>
      </c>
      <c r="G16" s="30">
        <v>8.5724844663633704</v>
      </c>
      <c r="H16" s="32">
        <f t="shared" si="1"/>
        <v>5318.1813180520385</v>
      </c>
      <c r="I16" s="12"/>
      <c r="J16" s="16">
        <f t="shared" si="5"/>
        <v>2037</v>
      </c>
      <c r="K16" s="22">
        <f t="shared" si="2"/>
        <v>4592</v>
      </c>
      <c r="L16" s="22">
        <v>577</v>
      </c>
      <c r="M16" s="22">
        <v>5169</v>
      </c>
      <c r="N16" s="3">
        <v>610.19958858244263</v>
      </c>
      <c r="O16" s="31">
        <v>13.280714653038283</v>
      </c>
      <c r="P16" s="30">
        <v>50.428890065473297</v>
      </c>
      <c r="Q16" s="32">
        <f t="shared" si="3"/>
        <v>4495.0908066990451</v>
      </c>
    </row>
    <row r="17" spans="1:17">
      <c r="A17" s="16">
        <f t="shared" si="4"/>
        <v>2038</v>
      </c>
      <c r="B17" s="22">
        <f t="shared" si="0"/>
        <v>5286</v>
      </c>
      <c r="C17" s="22">
        <v>709</v>
      </c>
      <c r="D17" s="22">
        <v>5995</v>
      </c>
      <c r="E17" s="3">
        <v>593.70517128974393</v>
      </c>
      <c r="F17" s="31">
        <v>14.040362933571746</v>
      </c>
      <c r="G17" s="30">
        <v>7.4792434471359099</v>
      </c>
      <c r="H17" s="32">
        <f t="shared" si="1"/>
        <v>5379.7752223295493</v>
      </c>
      <c r="I17" s="12"/>
      <c r="J17" s="16">
        <f t="shared" si="5"/>
        <v>2038</v>
      </c>
      <c r="K17" s="22">
        <f t="shared" si="2"/>
        <v>4643</v>
      </c>
      <c r="L17" s="22">
        <v>627</v>
      </c>
      <c r="M17" s="22">
        <v>5270</v>
      </c>
      <c r="N17" s="3">
        <v>643.98987466489348</v>
      </c>
      <c r="O17" s="31">
        <v>13.790167108542779</v>
      </c>
      <c r="P17" s="30">
        <v>58.794478495757303</v>
      </c>
      <c r="Q17" s="32">
        <f t="shared" si="3"/>
        <v>4553.4254797308067</v>
      </c>
    </row>
    <row r="18" spans="1:17">
      <c r="A18" s="16">
        <f t="shared" si="4"/>
        <v>2039</v>
      </c>
      <c r="B18" s="22">
        <f t="shared" si="0"/>
        <v>5330</v>
      </c>
      <c r="C18" s="22">
        <v>766</v>
      </c>
      <c r="D18" s="22">
        <v>6096</v>
      </c>
      <c r="E18" s="3">
        <v>626.0201258849246</v>
      </c>
      <c r="F18" s="31">
        <v>14.730479637291081</v>
      </c>
      <c r="G18" s="30">
        <v>6.8145474809279403</v>
      </c>
      <c r="H18" s="32">
        <f t="shared" si="1"/>
        <v>5448.4348469968563</v>
      </c>
      <c r="I18" s="12"/>
      <c r="J18" s="16">
        <f t="shared" si="5"/>
        <v>2039</v>
      </c>
      <c r="K18" s="22">
        <f t="shared" si="2"/>
        <v>4697</v>
      </c>
      <c r="L18" s="22">
        <v>678</v>
      </c>
      <c r="M18" s="22">
        <v>5375</v>
      </c>
      <c r="N18" s="3">
        <v>678.35239419617415</v>
      </c>
      <c r="O18" s="31">
        <v>14.373883383608362</v>
      </c>
      <c r="P18" s="30">
        <v>61.121508970775103</v>
      </c>
      <c r="Q18" s="32">
        <f t="shared" si="3"/>
        <v>4621.1522134494426</v>
      </c>
    </row>
    <row r="19" spans="1:17">
      <c r="A19" s="16">
        <f t="shared" si="4"/>
        <v>2040</v>
      </c>
      <c r="B19" s="22">
        <f t="shared" si="0"/>
        <v>5375</v>
      </c>
      <c r="C19" s="22">
        <v>823</v>
      </c>
      <c r="D19" s="22">
        <v>6198</v>
      </c>
      <c r="E19" s="3">
        <v>657.35272865860611</v>
      </c>
      <c r="F19" s="31">
        <v>15.363841053294003</v>
      </c>
      <c r="G19" s="30">
        <v>8.2911720462810905</v>
      </c>
      <c r="H19" s="32">
        <f t="shared" si="1"/>
        <v>5516.9922582418194</v>
      </c>
      <c r="I19" s="12"/>
      <c r="J19" s="16">
        <f t="shared" si="5"/>
        <v>2040</v>
      </c>
      <c r="K19" s="22">
        <f t="shared" si="2"/>
        <v>4752</v>
      </c>
      <c r="L19" s="22">
        <v>729</v>
      </c>
      <c r="M19" s="22">
        <v>5481</v>
      </c>
      <c r="N19" s="3">
        <v>711.62264669744445</v>
      </c>
      <c r="O19" s="31">
        <v>14.979363466119574</v>
      </c>
      <c r="P19" s="30">
        <v>64.443635532022995</v>
      </c>
      <c r="Q19" s="32">
        <f t="shared" si="3"/>
        <v>4689.9543543044138</v>
      </c>
    </row>
    <row r="20" spans="1:17">
      <c r="A20" s="16">
        <f t="shared" si="4"/>
        <v>2041</v>
      </c>
      <c r="B20" s="22">
        <f t="shared" si="0"/>
        <v>5423</v>
      </c>
      <c r="C20" s="22">
        <v>881</v>
      </c>
      <c r="D20" s="22">
        <v>6304</v>
      </c>
      <c r="E20" s="3">
        <v>683.50620654291311</v>
      </c>
      <c r="F20" s="31">
        <v>15.848072477284408</v>
      </c>
      <c r="G20" s="30">
        <v>10.422266406835201</v>
      </c>
      <c r="H20" s="32">
        <f t="shared" si="1"/>
        <v>5594.223454572968</v>
      </c>
      <c r="I20" s="12"/>
      <c r="J20" s="16">
        <f t="shared" si="5"/>
        <v>2041</v>
      </c>
      <c r="K20" s="22">
        <f t="shared" si="2"/>
        <v>4807</v>
      </c>
      <c r="L20" s="22">
        <v>781</v>
      </c>
      <c r="M20" s="22">
        <v>5588</v>
      </c>
      <c r="N20" s="3">
        <v>745.06289661569315</v>
      </c>
      <c r="O20" s="31">
        <v>15.498228811964907</v>
      </c>
      <c r="P20" s="30">
        <v>68.094576821173504</v>
      </c>
      <c r="Q20" s="32">
        <f t="shared" si="3"/>
        <v>4759.3442977511695</v>
      </c>
    </row>
    <row r="21" spans="1:17">
      <c r="A21" s="16">
        <f t="shared" si="4"/>
        <v>2042</v>
      </c>
      <c r="B21" s="22">
        <f t="shared" si="0"/>
        <v>5469</v>
      </c>
      <c r="C21" s="22">
        <v>938</v>
      </c>
      <c r="D21" s="22">
        <v>6407</v>
      </c>
      <c r="E21" s="3">
        <v>717.20555983708596</v>
      </c>
      <c r="F21" s="31">
        <v>16.791255783804143</v>
      </c>
      <c r="G21" s="30">
        <v>12.9800216500788</v>
      </c>
      <c r="H21" s="32">
        <f t="shared" si="1"/>
        <v>5660.0231627290304</v>
      </c>
      <c r="I21" s="12"/>
      <c r="J21" s="16">
        <f t="shared" si="5"/>
        <v>2042</v>
      </c>
      <c r="K21" s="22">
        <f t="shared" si="2"/>
        <v>4861</v>
      </c>
      <c r="L21" s="22">
        <v>832</v>
      </c>
      <c r="M21" s="22">
        <v>5693</v>
      </c>
      <c r="N21" s="3">
        <v>779.05378903757219</v>
      </c>
      <c r="O21" s="31">
        <v>16.055806901886264</v>
      </c>
      <c r="P21" s="30">
        <v>75.703386996214704</v>
      </c>
      <c r="Q21" s="32">
        <f t="shared" si="3"/>
        <v>4822.1870170643269</v>
      </c>
    </row>
    <row r="22" spans="1:17">
      <c r="A22" s="16">
        <f t="shared" si="4"/>
        <v>2043</v>
      </c>
      <c r="B22" s="22">
        <f t="shared" si="0"/>
        <v>5514</v>
      </c>
      <c r="C22" s="22">
        <v>995</v>
      </c>
      <c r="D22" s="22">
        <v>6509</v>
      </c>
      <c r="E22" s="3">
        <v>755.00434484756443</v>
      </c>
      <c r="F22" s="31">
        <v>17.691310400747469</v>
      </c>
      <c r="G22" s="30">
        <v>15.0110744760164</v>
      </c>
      <c r="H22" s="32">
        <f t="shared" si="1"/>
        <v>5721.2932702756716</v>
      </c>
      <c r="I22" s="12"/>
      <c r="J22" s="16">
        <f t="shared" si="5"/>
        <v>2043</v>
      </c>
      <c r="K22" s="22">
        <f t="shared" si="2"/>
        <v>4914</v>
      </c>
      <c r="L22" s="22">
        <v>883</v>
      </c>
      <c r="M22" s="22">
        <v>5797</v>
      </c>
      <c r="N22" s="3">
        <v>815.55668590049277</v>
      </c>
      <c r="O22" s="31">
        <v>16.645098629003336</v>
      </c>
      <c r="P22" s="30">
        <v>89.053035609841999</v>
      </c>
      <c r="Q22" s="32">
        <f t="shared" si="3"/>
        <v>4875.7451798606617</v>
      </c>
    </row>
    <row r="23" spans="1:17">
      <c r="A23" s="16">
        <f t="shared" si="4"/>
        <v>2044</v>
      </c>
      <c r="B23" s="22">
        <f t="shared" si="0"/>
        <v>5558</v>
      </c>
      <c r="C23" s="22">
        <v>1052</v>
      </c>
      <c r="D23" s="22">
        <v>6610</v>
      </c>
      <c r="E23" s="3">
        <v>789.3810941785822</v>
      </c>
      <c r="F23" s="31">
        <v>18.472083577815461</v>
      </c>
      <c r="G23" s="30">
        <v>10.5754920244602</v>
      </c>
      <c r="H23" s="32">
        <f t="shared" si="1"/>
        <v>5791.5713302191425</v>
      </c>
      <c r="I23" s="12"/>
      <c r="J23" s="16">
        <f t="shared" si="5"/>
        <v>2044</v>
      </c>
      <c r="K23" s="22">
        <f t="shared" si="2"/>
        <v>4966</v>
      </c>
      <c r="L23" s="22">
        <v>934</v>
      </c>
      <c r="M23" s="22">
        <v>5900</v>
      </c>
      <c r="N23" s="3">
        <v>850.80736008046665</v>
      </c>
      <c r="O23" s="31">
        <v>17.191793477948533</v>
      </c>
      <c r="P23" s="30">
        <v>95.556326577799695</v>
      </c>
      <c r="Q23" s="32">
        <f t="shared" si="3"/>
        <v>4936.444519863785</v>
      </c>
    </row>
    <row r="24" spans="1:17" ht="15.75" thickBot="1">
      <c r="A24" s="23">
        <f t="shared" si="4"/>
        <v>2045</v>
      </c>
      <c r="B24" s="24">
        <f t="shared" si="0"/>
        <v>5608</v>
      </c>
      <c r="C24" s="24">
        <v>1109</v>
      </c>
      <c r="D24" s="24">
        <v>6717</v>
      </c>
      <c r="E24" s="2">
        <v>818.32495648375277</v>
      </c>
      <c r="F24" s="33">
        <v>19.06925864897369</v>
      </c>
      <c r="G24" s="34">
        <v>12.8488189385646</v>
      </c>
      <c r="H24" s="35">
        <f t="shared" si="1"/>
        <v>5866.7569659287092</v>
      </c>
      <c r="I24" s="12"/>
      <c r="J24" s="23">
        <f t="shared" si="5"/>
        <v>2045</v>
      </c>
      <c r="K24" s="24">
        <f t="shared" si="2"/>
        <v>5021</v>
      </c>
      <c r="L24" s="24">
        <v>984</v>
      </c>
      <c r="M24" s="24">
        <v>6005</v>
      </c>
      <c r="N24" s="2">
        <v>883.6881774856206</v>
      </c>
      <c r="O24" s="33">
        <v>17.690953763515683</v>
      </c>
      <c r="P24" s="34">
        <v>100.560761266553</v>
      </c>
      <c r="Q24" s="35">
        <f t="shared" si="3"/>
        <v>5003.0601074843107</v>
      </c>
    </row>
    <row r="25" spans="1:17">
      <c r="A25" t="s">
        <v>16</v>
      </c>
      <c r="C25" s="36"/>
      <c r="G25" s="27"/>
      <c r="L25" s="36"/>
    </row>
    <row r="26" spans="1:17">
      <c r="A26" t="s">
        <v>17</v>
      </c>
      <c r="C26" s="36"/>
      <c r="G26" s="27"/>
      <c r="L26" s="36"/>
    </row>
    <row r="27" spans="1:17">
      <c r="A27" t="s">
        <v>27</v>
      </c>
      <c r="C27" s="36"/>
      <c r="G27" s="27"/>
      <c r="L27" s="36"/>
    </row>
    <row r="28" spans="1:17">
      <c r="C28" s="36"/>
      <c r="L28" s="36"/>
    </row>
    <row r="29" spans="1:17">
      <c r="C29" s="36"/>
      <c r="L29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c48ce0-4d89-4963-aafd-11232efce197" xsi:nil="true"/>
    <lcf76f155ced4ddcb4097134ff3c332f xmlns="cc873dea-6f09-4fe9-933a-b901715135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6D3C804874C43A3B32C9C349294C6" ma:contentTypeVersion="11" ma:contentTypeDescription="Create a new document." ma:contentTypeScope="" ma:versionID="d48ca9e62d4bf56aa7e8772ce2821b60">
  <xsd:schema xmlns:xsd="http://www.w3.org/2001/XMLSchema" xmlns:xs="http://www.w3.org/2001/XMLSchema" xmlns:p="http://schemas.microsoft.com/office/2006/metadata/properties" xmlns:ns2="cc873dea-6f09-4fe9-933a-b90171513557" xmlns:ns3="05c48ce0-4d89-4963-aafd-11232efce197" targetNamespace="http://schemas.microsoft.com/office/2006/metadata/properties" ma:root="true" ma:fieldsID="31e4756a3d966b4ef0e5915fca430901" ns2:_="" ns3:_="">
    <xsd:import namespace="cc873dea-6f09-4fe9-933a-b90171513557"/>
    <xsd:import namespace="05c48ce0-4d89-4963-aafd-11232efce1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73dea-6f09-4fe9-933a-b90171513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7dc18a2-e767-4186-bf39-58076ea21a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48ce0-4d89-4963-aafd-11232efce1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60020e5-ac92-4fe6-be47-48b84c4d8c1b}" ma:internalName="TaxCatchAll" ma:showField="CatchAllData" ma:web="05c48ce0-4d89-4963-aafd-11232efce1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81F46-545E-40E9-88B5-140829068B2C}"/>
</file>

<file path=customXml/itemProps2.xml><?xml version="1.0" encoding="utf-8"?>
<ds:datastoreItem xmlns:ds="http://schemas.openxmlformats.org/officeDocument/2006/customXml" ds:itemID="{0EE70B78-A4C8-4259-A467-7C9C48BA569A}"/>
</file>

<file path=customXml/itemProps3.xml><?xml version="1.0" encoding="utf-8"?>
<ds:datastoreItem xmlns:ds="http://schemas.openxmlformats.org/officeDocument/2006/customXml" ds:itemID="{D69A970A-9643-4EC9-A8A1-2FA002317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PUGET SOUND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Jacobs, Allison</dc:creator>
  <cp:keywords/>
  <dc:description/>
  <cp:lastModifiedBy>Critchfield, Nathan</cp:lastModifiedBy>
  <cp:revision/>
  <dcterms:created xsi:type="dcterms:W3CDTF">2020-08-21T17:20:28Z</dcterms:created>
  <dcterms:modified xsi:type="dcterms:W3CDTF">2023-03-20T22:44:54Z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0x010100D2A6D3C804874C43A3B32C9C349294C6</vt:lpwstr>
  </property>
  <property fmtid="{D5CDD505-2E9C-101B-9397-08002B2CF9AE}" pid="3" name="MediaServiceImageTags">
    <vt:lpwstr/>
  </property>
</Properties>
</file>