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54641\Documents\"/>
    </mc:Choice>
  </mc:AlternateContent>
  <bookViews>
    <workbookView xWindow="0" yWindow="0" windowWidth="23040" windowHeight="8616"/>
  </bookViews>
  <sheets>
    <sheet name="Li-Ion 4-h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www1" hidden="1">{#N/A,#N/A,FALSE,"schA"}</definedName>
    <definedName name="__123Graph_A" hidden="1">[2]Quant!$D$71:$O$71</definedName>
    <definedName name="__123Graph_ABUDG6_DSCRPR" hidden="1">[2]Quant!$D$71:$O$71</definedName>
    <definedName name="__123Graph_ABUDG6_ESCRPR1" hidden="1">[2]Quant!$D$100:$O$100</definedName>
    <definedName name="__123Graph_B" hidden="1">[2]Quant!$D$72:$O$72</definedName>
    <definedName name="__123Graph_BBUDG6_DSCRPR" hidden="1">[2]Quant!$D$72:$O$72</definedName>
    <definedName name="__123Graph_BBUDG6_ESCRPR1" hidden="1">[2]Quant!$D$88:$O$88</definedName>
    <definedName name="__123Graph_ECURRENT" localSheetId="0" hidden="1">[3]ConsolidatingPL!#REF!</definedName>
    <definedName name="__123Graph_ECURRENT" hidden="1">[3]ConsolidatingPL!#REF!</definedName>
    <definedName name="__123Graph_X" hidden="1">[2]Quant!$D$5:$O$5</definedName>
    <definedName name="__123Graph_XBUDG6_DSCRPR" hidden="1">[2]Quant!$D$5:$O$5</definedName>
    <definedName name="__123Graph_XBUDG6_ESCRPR1" hidden="1">[2]Quant!$D$5:$O$5</definedName>
    <definedName name="__FDS_HYPERLINK_TOGGLE_STATE__" hidden="1">"ON"</definedName>
    <definedName name="__www1" hidden="1">{#N/A,#N/A,FALSE,"schA"}</definedName>
    <definedName name="_1__123Graph_ABUDG6_D_ESCRPR" hidden="1">[2]Quant!$D$71:$O$71</definedName>
    <definedName name="_2__123Graph_ABUDG6_Dtons_inv" localSheetId="0" hidden="1">[4]Quant!#REF!</definedName>
    <definedName name="_2__123Graph_ABUDG6_Dtons_inv" hidden="1">[4]Quant!#REF!</definedName>
    <definedName name="_3__123Graph_ABUDG6_Dtons_inv" localSheetId="0" hidden="1">[5]Quant!#REF!</definedName>
    <definedName name="_3__123Graph_ABUDG6_Dtons_inv" hidden="1">[5]Quant!#REF!</definedName>
    <definedName name="_3__123Graph_BBUDG6_D_ESCRPR" hidden="1">[2]Quant!$D$72:$O$72</definedName>
    <definedName name="_4__123Graph_ABUDG6_Dtons_inv" localSheetId="0" hidden="1">'[6]Area D 2011'!#REF!</definedName>
    <definedName name="_4__123Graph_ABUDG6_Dtons_inv" hidden="1">'[6]Area D 2011'!#REF!</definedName>
    <definedName name="_4__123Graph_BBUDG6_Dtons_inv" hidden="1">[2]Quant!$D$9:$O$9</definedName>
    <definedName name="_5__123Graph_CBUDG6_D_ESCRPR" hidden="1">[2]Quant!$D$100:$O$100</definedName>
    <definedName name="_6__123Graph_CBUDG6_D_ESCRPR" localSheetId="0" hidden="1">'[7]2012 Area AB BudgetSummary'!#REF!</definedName>
    <definedName name="_6__123Graph_CBUDG6_D_ESCRPR" hidden="1">'[7]2012 Area AB BudgetSummary'!#REF!</definedName>
    <definedName name="_6__123Graph_DBUDG6_D_ESCRPR" hidden="1">[2]Quant!$D$88:$O$88</definedName>
    <definedName name="_7__123Graph_CBUDG6_D_ESCRPR" localSheetId="0" hidden="1">'[6]Area D 2011'!#REF!</definedName>
    <definedName name="_7__123Graph_CBUDG6_D_ESCRPR" hidden="1">'[6]Area D 2011'!#REF!</definedName>
    <definedName name="_7__123Graph_DBUDG6_D_ESCRPR" localSheetId="0" hidden="1">'[7]2012 Area AB BudgetSummary'!#REF!</definedName>
    <definedName name="_7__123Graph_DBUDG6_D_ESCRPR" hidden="1">'[7]2012 Area AB BudgetSummary'!#REF!</definedName>
    <definedName name="_7__123Graph_XBUDG6_D_ESCRPR" hidden="1">[2]Quant!$D$5:$O$5</definedName>
    <definedName name="_8__123Graph_DBUDG6_D_ESCRPR" localSheetId="0" hidden="1">'[6]Area D 2011'!#REF!</definedName>
    <definedName name="_8__123Graph_DBUDG6_D_ESCRPR" hidden="1">'[6]Area D 2011'!#REF!</definedName>
    <definedName name="_8__123Graph_XBUDG6_Dtons_inv" hidden="1">[2]Quant!$D$5:$O$5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>255</definedName>
    <definedName name="_Order2">255</definedName>
    <definedName name="_Parse_In" localSheetId="0" hidden="1">#REF!</definedName>
    <definedName name="_Parse_In" hidden="1">#REF!</definedName>
    <definedName name="_six6" hidden="1">{#N/A,#N/A,FALSE,"CRPT";#N/A,#N/A,FALSE,"TREND";#N/A,#N/A,FALSE,"%Curve"}</definedName>
    <definedName name="_www1" hidden="1">{#N/A,#N/A,FALSE,"schA"}</definedName>
    <definedName name="a" hidden="1">{#N/A,#N/A,FALSE,"Coversheet";#N/A,#N/A,FALSE,"QA"}</definedName>
    <definedName name="aaa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AAAAAAAAAAAAA" hidden="1">{#N/A,#N/A,FALSE,"Coversheet";#N/A,#N/A,FALSE,"QA"}</definedName>
    <definedName name="Aero_FOM" localSheetId="0">[1]Assumptions!$J$10</definedName>
    <definedName name="Aero_Gas_Trans" localSheetId="0">[1]Assumptions!$J$14</definedName>
    <definedName name="Aero_Trans" localSheetId="0">[1]Assumptions!$J$15</definedName>
    <definedName name="Aurora_Prices">"Monthly Price Summary'!$C$4:$H$63"</definedName>
    <definedName name="b" hidden="1">{#N/A,#N/A,FALSE,"Coversheet";#N/A,#N/A,FALSE,"QA"}</definedName>
    <definedName name="Barrery_FOM_4Hr">[1]Assumptions!$I$10</definedName>
    <definedName name="BatteriesBookLife">[1]Assumptions!$C$19</definedName>
    <definedName name="Battery_FOM_2hr">[1]Assumptions!$H$10</definedName>
    <definedName name="BaTTERY_FOM_6Hr">[1]Assumptions!$J$10</definedName>
    <definedName name="BIO_FOM" localSheetId="0">[1]Assumptions!$N$10</definedName>
    <definedName name="Bio_RECcredit" localSheetId="0">[1]Assumptions!$N$9</definedName>
    <definedName name="Biomass_PeakCredit" localSheetId="0">[1]Assumptions!$K$31</definedName>
    <definedName name="Biomoss_lineloss" localSheetId="0">[1]Assumptions!$N$7</definedName>
    <definedName name="BioPTCLastYear" localSheetId="0">[1]Assumptions!$N$15</definedName>
    <definedName name="BioPTCLoss" localSheetId="0">[1]Assumptions!$G$20</definedName>
    <definedName name="BL" hidden="1">{#N/A,#N/A,FALSE,"Cover Sheet";"Use of Equipment",#N/A,FALSE,"Area C";"Equipment Hours",#N/A,FALSE,"All";"Summary",#N/A,FALSE,"All"}</definedName>
    <definedName name="blet" hidden="1">{#N/A,#N/A,FALSE,"Cover Sheet";"Use of Equipment",#N/A,FALSE,"Area C";"Equipment Hours",#N/A,FALSE,"All";"Summary",#N/A,FALSE,"All"}</definedName>
    <definedName name="bleth" hidden="1">{#N/A,#N/A,FALSE,"Cover Sheet";"Use of Equipment",#N/A,FALSE,"Area C";"Equipment Hours",#N/A,FALSE,"All";"Summary",#N/A,FALSE,"All"}</definedName>
    <definedName name="CapEx_ITC" localSheetId="0">[1]Assumptions!$G$22</definedName>
    <definedName name="CapEx_ITC">[1]Assumptions!$G$22</definedName>
    <definedName name="CapexEsc">[1]Assumptions!$C$16</definedName>
    <definedName name="CaseDescription" localSheetId="0">[1]Assumptions!$A$2</definedName>
    <definedName name="CaseDescription">[1]Assumptions!$A$2</definedName>
    <definedName name="CBWorkbookPriority" hidden="1">-1894858854</definedName>
    <definedName name="CCGT_FOM" localSheetId="0">[1]Assumptions!$G$10</definedName>
    <definedName name="CCGT_FOM">[1]Assumptions!$G$10</definedName>
    <definedName name="ConversionFactor">[1]Assumptions!$C$25</definedName>
    <definedName name="DebtPerc" localSheetId="0">[1]Assumptions!$O$21</definedName>
    <definedName name="DebtPerc">[1]Assumptions!$O$21</definedName>
    <definedName name="DELETE01" hidden="1">{#N/A,#N/A,FALSE,"Coversheet";#N/A,#N/A,FALSE,"QA"}</definedName>
    <definedName name="DELETE02" hidden="1">{#N/A,#N/A,FALSE,"Schedule F";#N/A,#N/A,FALSE,"Schedule G"}</definedName>
    <definedName name="Delete06" hidden="1">{#N/A,#N/A,FALSE,"Coversheet";#N/A,#N/A,FALSE,"QA"}</definedName>
    <definedName name="Delete09" hidden="1">{#N/A,#N/A,FALSE,"Coversheet";#N/A,#N/A,FALSE,"QA"}</definedName>
    <definedName name="Delete1" hidden="1">{#N/A,#N/A,FALSE,"Coversheet";#N/A,#N/A,FALSE,"QA"}</definedName>
    <definedName name="Delete10" hidden="1">{#N/A,#N/A,FALSE,"Schedule F";#N/A,#N/A,FALSE,"Schedule G"}</definedName>
    <definedName name="Delete21" hidden="1">{#N/A,#N/A,FALSE,"Coversheet";#N/A,#N/A,FALSE,"QA"}</definedName>
    <definedName name="DFIT" hidden="1">{#N/A,#N/A,FALSE,"Coversheet";#N/A,#N/A,FALSE,"QA"}</definedName>
    <definedName name="dsfasdf">-2060790043</definedName>
    <definedName name="DSR_PeakCredit" localSheetId="0">[1]Assumptions!$K$28</definedName>
    <definedName name="ee" hidden="1">{#N/A,#N/A,FALSE,"Month ";#N/A,#N/A,FALSE,"YTD";#N/A,#N/A,FALSE,"12 mo ended"}</definedName>
    <definedName name="EffTaxRate" localSheetId="0">[1]Assumptions!$C$26</definedName>
    <definedName name="EffTaxRate">[1]Assumptions!$C$26</definedName>
    <definedName name="EndDate" localSheetId="0">[1]Assumptions!$C$9</definedName>
    <definedName name="EndDate">[1]Assumptions!$C$9</definedName>
    <definedName name="EPMWorkbookOptions_2" hidden="1">"mfZJvufXemy0gRGnCzOenPfwDWRhM+ASqUvlaf+Op1eqm1/qX0N0MeyGAQAA"</definedName>
    <definedName name="EquityCost" localSheetId="0">[1]Assumptions!$O$20</definedName>
    <definedName name="EquityPerc" localSheetId="0">[1]Assumptions!$O$23</definedName>
    <definedName name="Escalator">1.025</definedName>
    <definedName name="Estimate" hidden="1">{#N/A,#N/A,FALSE,"Summ";#N/A,#N/A,FALSE,"General"}</definedName>
    <definedName name="ex" hidden="1">{#N/A,#N/A,FALSE,"Summ";#N/A,#N/A,FALSE,"General"}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hidden="1">{#N/A,#N/A,FALSE,"Month ";#N/A,#N/A,FALSE,"YTD";#N/A,#N/A,FALSE,"12 mo ended"}</definedName>
    <definedName name="FedTaxRate" localSheetId="0">[1]Assumptions!$C$27</definedName>
    <definedName name="FedTaxRate">[1]Assumptions!$C$27</definedName>
    <definedName name="FinDecisionBio" localSheetId="0">[1]Assumptions!$N$12</definedName>
    <definedName name="FinDecisionWind" localSheetId="0">[1]Assumptions!$L$12</definedName>
    <definedName name="FinDecisionWind">[1]Assumptions!$N$12</definedName>
    <definedName name="Flow4_PeakCredit" localSheetId="0">[1]Assumptions!$K$25</definedName>
    <definedName name="Flow6_PeakCredit" localSheetId="0">[1]Assumptions!$K$26</definedName>
    <definedName name="FlowBatteryBookLife" localSheetId="0">[1]Assumptions!$C$35</definedName>
    <definedName name="FOMesc">[1]Assumptions!$C$14</definedName>
    <definedName name="Frame_FOM" localSheetId="0">[1]Assumptions!$H$10</definedName>
    <definedName name="Frame_FOM">[1]Assumptions!$O$10</definedName>
    <definedName name="gary" hidden="1">{#N/A,#N/A,FALSE,"Cover Sheet";"Use of Equipment",#N/A,FALSE,"Area C";"Equipment Hours",#N/A,FALSE,"All";"Summary",#N/A,FALSE,"All"}</definedName>
    <definedName name="GAS_TRANSPORT_CCGT" localSheetId="0">[1]Assumptions!$G$14</definedName>
    <definedName name="GasTranspEsc" localSheetId="0">[1]Assumptions!$C$31</definedName>
    <definedName name="GasTranspEsc">[1]Assumptions!$C$31</definedName>
    <definedName name="Geo_RECcredit" localSheetId="0">[1]Assumptions!$M$9</definedName>
    <definedName name="GTInsRate" localSheetId="0">[1]Assumptions!$C$29</definedName>
    <definedName name="GTInsRate">[1]Assumptions!$C$29</definedName>
    <definedName name="GTratio" localSheetId="0">[1]Assumptions!$C$33</definedName>
    <definedName name="GTratio">[1]Assumptions!$C$33</definedName>
    <definedName name="HTML_CodePage">1252</definedName>
    <definedName name="HTML_LineAfter">FALSE</definedName>
    <definedName name="HTML_LineBefore">FALSE</definedName>
    <definedName name="HTML_OS">0</definedName>
    <definedName name="IDSolar_LineLoss" localSheetId="0">[1]Assumptions!$P$7</definedName>
    <definedName name="InsRate" localSheetId="0">[1]Assumptions!$C$24</definedName>
    <definedName name="InsRate">[1]Assumptions!$C$24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TC_Rate" localSheetId="0">[1]Assumptions!$G$23</definedName>
    <definedName name="ITC_Rate">[1]Assumptions!$G$23</definedName>
    <definedName name="ITC_TaxBasisAdj" localSheetId="0">[1]Assumptions!$G$24</definedName>
    <definedName name="ITC_TaxBasisAdj">[1]Assumptions!$G$24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iIon2_PeakCredit" localSheetId="0">[1]Assumptions!$K$23</definedName>
    <definedName name="LiIon4_PeakCredit" localSheetId="0">[1]Assumptions!$K$24</definedName>
    <definedName name="LOLD_Table">10</definedName>
    <definedName name="LOLD_ZZCOOM_M03_Q001">10</definedName>
    <definedName name="LOLD_ZZCOOM_M03_Q001SKF">13</definedName>
    <definedName name="LOLD_ZZCOOM_M03_Q004">10</definedName>
    <definedName name="LOLD_ZZCOOM_M03_Q004ORDERS">13</definedName>
    <definedName name="LOLD_ZZCOOM_M03_Q004SKF">13</definedName>
    <definedName name="lookup" hidden="1">{#N/A,#N/A,FALSE,"Coversheet";#N/A,#N/A,FALSE,"QA"}</definedName>
    <definedName name="LTPPADebtPerc" localSheetId="0">[1]Assumptions!$G$30</definedName>
    <definedName name="MACRS" localSheetId="0">[1]Assumptions!$I$34:$I$34</definedName>
    <definedName name="MACRS">[1]Assumptions!$I$34:$I$34</definedName>
    <definedName name="Miller" hidden="1">{#N/A,#N/A,FALSE,"Expenditures";#N/A,#N/A,FALSE,"Property Placed In-Service";#N/A,#N/A,FALSE,"CWIP Balances"}</definedName>
    <definedName name="MT_WIND_TRANMISSION" localSheetId="0">[1]Assumptions!$M$15</definedName>
    <definedName name="MT_WIND_TRANMISSION">[1]Assumptions!$P$16</definedName>
    <definedName name="MTWind_LineLoss" localSheetId="0">[1]Assumptions!$M$7</definedName>
    <definedName name="MTWind_PeakCredit" localSheetId="0">[1]Assumptions!$K$33</definedName>
    <definedName name="MWAdd" localSheetId="0">'[1]Book Life'!$B$80</definedName>
    <definedName name="MWAdd">'[1]Book Life'!$B$80</definedName>
    <definedName name="new" hidden="1">{#N/A,#N/A,FALSE,"Summ";#N/A,#N/A,FALSE,"General"}</definedName>
    <definedName name="NOYT" hidden="1">{#N/A,#N/A,FALSE,"Cover Sheet";"Use of Equipment",#N/A,FALSE,"Area C";"Equipment Hours",#N/A,FALSE,"All";"Summary",#N/A,FALSE,"All"}</definedName>
    <definedName name="NvsASD">"V1999-02-28"</definedName>
    <definedName name="NvsAutoDrillOk">"VN"</definedName>
    <definedName name="NvsElapsedTime">0.00604305555316387</definedName>
    <definedName name="NvsEndTime">36245.5384840278</definedName>
    <definedName name="NvsPanelEffdt">"V1900-01-01"</definedName>
    <definedName name="NvsPanelSetid">"VSHARE"</definedName>
    <definedName name="NvsReqBUOnly">"VN"</definedName>
    <definedName name="NvsTransLed">"VN"</definedName>
    <definedName name="NvsTreeASD">"V1999-02-28"</definedName>
    <definedName name="Open_FOR">[1]Assumptions!$H$12</definedName>
    <definedName name="OutYearEsc" localSheetId="0">[1]Assumptions!$C$23</definedName>
    <definedName name="OutYearEsc">[1]Assumptions!$C$23</definedName>
    <definedName name="PlanMargin" localSheetId="0">[1]Assumptions!$K$19</definedName>
    <definedName name="PPADiscRate" localSheetId="0">[1]Assumptions!$G$31</definedName>
    <definedName name="PPAEscPerc" localSheetId="0">[1]Assumptions!$G$32</definedName>
    <definedName name="PreTaxDebtCost" localSheetId="0">[1]Assumptions!$O$19</definedName>
    <definedName name="PreTaxDebtCost">[1]Assumptions!$O$19</definedName>
    <definedName name="PreTaxWACC">[1]Assumptions!$O$25</definedName>
    <definedName name="PropTaxRate" localSheetId="0">[1]Assumptions!$C$21</definedName>
    <definedName name="PropTaxRate">[1]Assumptions!$C$21</definedName>
    <definedName name="PropTaxRatio" localSheetId="0">[1]Assumptions!$C$22</definedName>
    <definedName name="PropTaxRatio">[1]Assumptions!$C$22</definedName>
    <definedName name="PTCesc" localSheetId="0">[1]Assumptions!$G$21</definedName>
    <definedName name="PTCesc">[1]Assumptions!$G$21</definedName>
    <definedName name="PumpdeHydro_FOM">[1]Assumptions!$K$10</definedName>
    <definedName name="qqq" hidden="1">{#N/A,#N/A,FALSE,"schA"}</definedName>
    <definedName name="REC_Credit" localSheetId="0">[1]Assumptions!$C$30</definedName>
    <definedName name="rec_weco_gl_contract_aug99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cip_FOM" localSheetId="0">[1]Assumptions!$I$10</definedName>
    <definedName name="RECIP_GAS_TRANS" localSheetId="0">[1]Assumptions!$I$14</definedName>
    <definedName name="RECIP_TRANS" localSheetId="0">[1]Assumptions!$I$15</definedName>
    <definedName name="RENAME" localSheetId="0" hidden="1">#REF!</definedName>
    <definedName name="RENAME" hidden="1">#REF!</definedName>
    <definedName name="RENAME2" localSheetId="0" hidden="1">#REF!</definedName>
    <definedName name="RENAME2" hidden="1">#REF!</definedName>
    <definedName name="SAPBEXhrIndnt">"Wide"</definedName>
    <definedName name="ShareCol1" localSheetId="0">[1]Assumptions!$C$87</definedName>
    <definedName name="ShareCol2" localSheetId="0">[1]Assumptions!$C$88</definedName>
    <definedName name="ShareCol3" localSheetId="0">[1]Assumptions!$C$89</definedName>
    <definedName name="ShareCol4" localSheetId="0">[1]Assumptions!$C$90</definedName>
    <definedName name="ShareFredDF" localSheetId="0">[1]Assumptions!$C$91</definedName>
    <definedName name="ShareFredP" localSheetId="0">[1]Assumptions!$C$92</definedName>
    <definedName name="six" hidden="1">{#N/A,#N/A,FALSE,"Drill Sites";"WP 212",#N/A,FALSE,"MWAG EOR";"WP 213",#N/A,FALSE,"MWAG EOR";#N/A,#N/A,FALSE,"Misc. Facility";#N/A,#N/A,FALSE,"WWTP"}</definedName>
    <definedName name="Solar_FOM" localSheetId="0">[1]Assumptions!$P$10</definedName>
    <definedName name="Solar_FOM">[1]Assumptions!$S$10</definedName>
    <definedName name="Solar_PeakCredit" localSheetId="0">[1]Assumptions!$K$32</definedName>
    <definedName name="Solar_RECcredit" localSheetId="0">[1]Assumptions!$P$9</definedName>
    <definedName name="Solar_Trans" localSheetId="0">[1]Assumptions!$P$15</definedName>
    <definedName name="Solar_Trans">[1]Assumptions!$S$16</definedName>
    <definedName name="SolarBookLife" localSheetId="0">[1]Assumptions!$C$34</definedName>
    <definedName name="solver_eval" hidden="1">0</definedName>
    <definedName name="solver_ntri" hidden="1">1000</definedName>
    <definedName name="solver_rsmp" hidden="1">1</definedName>
    <definedName name="solver_seed" hidden="1">0</definedName>
    <definedName name="solver_typ" localSheetId="0" hidden="1">2</definedName>
    <definedName name="solver_userid" localSheetId="0" hidden="1">14</definedName>
    <definedName name="solver_ver" localSheetId="0" hidden="1">12</definedName>
    <definedName name="StartDate" localSheetId="0">[1]Assumptions!$C$7</definedName>
    <definedName name="StartDate">[1]Assumptions!$C$7</definedName>
    <definedName name="sue" hidden="1">{#N/A,#N/A,FALSE,"Cover Sheet";"Use of Equipment",#N/A,FALSE,"Area C";"Equipment Hours",#N/A,FALSE,"All";"Summary",#N/A,FALSE,"All"}</definedName>
    <definedName name="susan" hidden="1">{#N/A,#N/A,FALSE,"Cover Sheet";"Use of Equipment",#N/A,FALSE,"Area C";"Equipment Hours",#N/A,FALSE,"All";"Summary",#N/A,FALSE,"All"}</definedName>
    <definedName name="TEMP" hidden="1">{#N/A,#N/A,FALSE,"Summ";#N/A,#N/A,FALSE,"General"}</definedName>
    <definedName name="Temp1" hidden="1">{#N/A,#N/A,FALSE,"CESTSUM";#N/A,#N/A,FALSE,"est sum A";#N/A,#N/A,FALSE,"est detail A"}</definedName>
    <definedName name="TEst" hidden="1">{#N/A,#N/A,FALSE,"Coversheet";#N/A,#N/A,FALSE,"QA"}</definedName>
    <definedName name="Thermal_PeakCredit" localSheetId="0">[1]Assumptions!$K$22</definedName>
    <definedName name="ThermalBookLife">[1]Assumptions!$C$17</definedName>
    <definedName name="Title" localSheetId="0">[1]Assumptions!$A$1</definedName>
    <definedName name="Title">[1]Assumptions!$A$1</definedName>
    <definedName name="TRANS_CCGT" localSheetId="0">[1]Assumptions!$G$15</definedName>
    <definedName name="TransEsc" localSheetId="0">[1]Assumptions!$C$32</definedName>
    <definedName name="TransEsc">[1]Assumptions!$C$32</definedName>
    <definedName name="Tx_PeakCredit" localSheetId="0">[1]Assumptions!$K$34</definedName>
    <definedName name="u" hidden="1">{#N/A,#N/A,FALSE,"Coversheet";#N/A,#N/A,FALSE,"QA"}</definedName>
    <definedName name="UNI_FILT_OFFSPEC">2</definedName>
    <definedName name="UNI_NOTHING">0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ESTTIME">128</definedName>
    <definedName name="UNI_RET_TIME">8</definedName>
    <definedName name="UNI_RET_UNIT">2</definedName>
    <definedName name="UNI_RET_VALUE">16</definedName>
    <definedName name="v" hidden="1">{#N/A,#N/A,FALSE,"Coversheet";#N/A,#N/A,FALSE,"QA"}</definedName>
    <definedName name="VOMEsc">[1]Assumptions!$C$15</definedName>
    <definedName name="w" hidden="1">{#N/A,#N/A,FALSE,"Schedule F";#N/A,#N/A,FALSE,"Schedule G"}</definedName>
    <definedName name="WA_LineLoss" localSheetId="0">[1]Assumptions!$L$7</definedName>
    <definedName name="WACC">[1]Assumptions!$O$24</definedName>
    <definedName name="we" hidden="1">{#N/A,#N/A,FALSE,"Pg 6b CustCount_Gas";#N/A,#N/A,FALSE,"QA";#N/A,#N/A,FALSE,"Report";#N/A,#N/A,FALSE,"forecast"}</definedName>
    <definedName name="WH" hidden="1">{#N/A,#N/A,FALSE,"Coversheet";#N/A,#N/A,FALSE,"QA"}</definedName>
    <definedName name="Wind_FOM" localSheetId="0">[1]Assumptions!$L$10</definedName>
    <definedName name="Wind_FOM">[1]Assumptions!$N$10</definedName>
    <definedName name="Wind_PeakCredit" localSheetId="0">[1]Assumptions!$K$21</definedName>
    <definedName name="Wind_RECcredit" localSheetId="0">[1]Assumptions!$L$9</definedName>
    <definedName name="WIND_TRANSMISSION" localSheetId="0">[1]Assumptions!$L$15</definedName>
    <definedName name="WIND_TRANSMISSION">[1]Assumptions!$N$16</definedName>
    <definedName name="WindBookLife">[1]Assumptions!$C$18</definedName>
    <definedName name="WindMT_FOM" localSheetId="0">[1]Assumptions!$M$10</definedName>
    <definedName name="WindPTCLoss" localSheetId="0">[1]Assumptions!$G$19</definedName>
    <definedName name="WindPTCLoss">[1]Assumptions!$G$19</definedName>
    <definedName name="wnp3ex_wkly_vect_input">[8]WNP3_BPA_Exchange!$D$75:$AR$243</definedName>
    <definedName name="wrn.1._.Bi._.Monthly._.CR." hidden="1">{#N/A,#N/A,FALSE,"Drill Sites";"WP 212",#N/A,FALSE,"MWAG EOR";"WP 213",#N/A,FALSE,"MWAG EOR";#N/A,#N/A,FALSE,"Misc. Facility";#N/A,#N/A,FALSE,"WWTP"}</definedName>
    <definedName name="wrn.AAI." hidden="1">{#N/A,#N/A,FALSE,"CRPT";#N/A,#N/A,FALSE,"TREND";#N/A,#N/A,FALSE,"%Curve"}</definedName>
    <definedName name="wrn.AAI._.Report." hidden="1">{#N/A,#N/A,FALSE,"CRPT";#N/A,#N/A,FALSE,"TREND";#N/A,#N/A,FALSE,"% CURVE"}</definedName>
    <definedName name="wrn.Annual._.Cost._.Adjustment.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Productivity._.Calc.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AREA._.INCOME.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Budget._.Model.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Cost._.Adjustment." hidden="1">{#N/A,#N/A,FALSE,"Cost Adjustment 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Depreciation." hidden="1">{#N/A,#N/A,TRUE,"Depreciation Summary";#N/A,#N/A,TRUE,"18, 21 &amp; 22 Depreciation";#N/A,#N/A,TRUE,"11 &amp; 12 Depreciation"}</definedName>
    <definedName name="wrn.ECR." hidden="1">{#N/A,#N/A,FALSE,"schA"}</definedName>
    <definedName name="wrn.ESTIMATE." hidden="1">{#N/A,#N/A,FALSE,"CESTSUM";#N/A,#N/A,FALSE,"est sum A";#N/A,#N/A,FALSE,"est detail A"}</definedName>
    <definedName name="wrn.Forecast.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undamental." hidden="1">{#N/A,#N/A,TRUE,"CoverPage";#N/A,#N/A,TRUE,"Gas";#N/A,#N/A,TRUE,"Power";#N/A,#N/A,TRUE,"Historical DJ Mthly Prices"}</definedName>
    <definedName name="wrn.IEO." hidden="1">{#N/A,#N/A,FALSE,"SUMMARY";#N/A,#N/A,FALSE,"AE7616";#N/A,#N/A,FALSE,"AE7617";#N/A,#N/A,FALSE,"AE7618";#N/A,#N/A,FALSE,"AE7619"}</definedName>
    <definedName name="wrn.Incentive._.Overhead." hidden="1">{#N/A,#N/A,FALSE,"Coversheet";#N/A,#N/A,FALSE,"QA"}</definedName>
    <definedName name="wrn.limit_reports." hidden="1">{#N/A,#N/A,FALSE,"Schedule F";#N/A,#N/A,FALSE,"Schedule G"}</definedName>
    <definedName name="wrn.MARGIN_WO_QTR." hidden="1">{#N/A,#N/A,FALSE,"Month ";#N/A,#N/A,FALSE,"YTD";#N/A,#N/A,FALSE,"12 mo ended"}</definedName>
    <definedName name="wrn.Mining._.Flexibility." hidden="1">{#N/A,#N/A,FALSE,"Cover Sheet";"Use of Equipment",#N/A,FALSE,"Area C";"Equipment Hours",#N/A,FALSE,"All";"Summary",#N/A,FALSE,"All"}</definedName>
    <definedName name="wrn.Miscellaneous._.Schedules.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Productivity.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_.Calculation.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ject._.Services." hidden="1">{#N/A,#N/A,FALSE,"BASE";#N/A,#N/A,FALSE,"LOOPS";#N/A,#N/A,FALSE,"PLC"}</definedName>
    <definedName name="wrn.SCHEDULE." hidden="1">{#N/A,#N/A,FALSE,"7617 Fab";#N/A,#N/A,FALSE,"7617 NSK"}</definedName>
    <definedName name="wrn.Semi._.Annual._.Cost._.Adj.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Prod._.Calc.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hidden="1">{#N/A,#N/A,FALSE,"2002 Small Tool OH";#N/A,#N/A,FALSE,"QA"}</definedName>
    <definedName name="wrn.Summary." hidden="1">{#N/A,#N/A,FALSE,"Summ";#N/A,#N/A,FALSE,"General"}</definedName>
    <definedName name="wrn.test.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rueup._.excluding._.Production.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hidden="1">{#N/A,#N/A,FALSE,"Expenditures";#N/A,#N/A,FALSE,"Property Placed In-Service";#N/A,#N/A,FALSE,"CWIP Balances"}</definedName>
    <definedName name="www" hidden="1">{#N/A,#N/A,FALSE,"schA"}</definedName>
    <definedName name="x" hidden="1">{#N/A,#N/A,FALSE,"Coversheet";#N/A,#N/A,FALSE,"QA"}</definedName>
    <definedName name="z" hidden="1">{#N/A,#N/A,FALSE,"Coversheet";#N/A,#N/A,FALSE,"QA"}</definedName>
    <definedName name="zzz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37" i="1" l="1"/>
  <c r="AZ438" i="1" s="1"/>
  <c r="AY437" i="1"/>
  <c r="AY438" i="1" s="1"/>
  <c r="G429" i="1"/>
  <c r="F429" i="1"/>
  <c r="I423" i="1"/>
  <c r="J423" i="1" s="1"/>
  <c r="K423" i="1" s="1"/>
  <c r="L423" i="1" s="1"/>
  <c r="M423" i="1" s="1"/>
  <c r="N423" i="1" s="1"/>
  <c r="O423" i="1" s="1"/>
  <c r="P423" i="1" s="1"/>
  <c r="Q423" i="1" s="1"/>
  <c r="R423" i="1" s="1"/>
  <c r="S423" i="1" s="1"/>
  <c r="T423" i="1" s="1"/>
  <c r="U423" i="1" s="1"/>
  <c r="V423" i="1" s="1"/>
  <c r="W423" i="1" s="1"/>
  <c r="X423" i="1" s="1"/>
  <c r="F423" i="1"/>
  <c r="G423" i="1" s="1"/>
  <c r="H423" i="1" s="1"/>
  <c r="S422" i="1"/>
  <c r="T422" i="1" s="1"/>
  <c r="U422" i="1" s="1"/>
  <c r="V422" i="1" s="1"/>
  <c r="W422" i="1" s="1"/>
  <c r="N422" i="1"/>
  <c r="O422" i="1" s="1"/>
  <c r="P422" i="1" s="1"/>
  <c r="Q422" i="1" s="1"/>
  <c r="R422" i="1" s="1"/>
  <c r="I422" i="1"/>
  <c r="J422" i="1" s="1"/>
  <c r="K422" i="1" s="1"/>
  <c r="L422" i="1" s="1"/>
  <c r="M422" i="1" s="1"/>
  <c r="G422" i="1"/>
  <c r="H422" i="1" s="1"/>
  <c r="F422" i="1"/>
  <c r="H421" i="1"/>
  <c r="I421" i="1" s="1"/>
  <c r="J421" i="1" s="1"/>
  <c r="K421" i="1" s="1"/>
  <c r="L421" i="1" s="1"/>
  <c r="M421" i="1" s="1"/>
  <c r="N421" i="1" s="1"/>
  <c r="O421" i="1" s="1"/>
  <c r="P421" i="1" s="1"/>
  <c r="Q421" i="1" s="1"/>
  <c r="R421" i="1" s="1"/>
  <c r="S421" i="1" s="1"/>
  <c r="T421" i="1" s="1"/>
  <c r="U421" i="1" s="1"/>
  <c r="V421" i="1" s="1"/>
  <c r="G421" i="1"/>
  <c r="F421" i="1"/>
  <c r="H420" i="1"/>
  <c r="I420" i="1" s="1"/>
  <c r="J420" i="1" s="1"/>
  <c r="K420" i="1" s="1"/>
  <c r="L420" i="1" s="1"/>
  <c r="M420" i="1" s="1"/>
  <c r="N420" i="1" s="1"/>
  <c r="O420" i="1" s="1"/>
  <c r="P420" i="1" s="1"/>
  <c r="Q420" i="1" s="1"/>
  <c r="R420" i="1" s="1"/>
  <c r="S420" i="1" s="1"/>
  <c r="T420" i="1" s="1"/>
  <c r="U420" i="1" s="1"/>
  <c r="G420" i="1"/>
  <c r="F420" i="1"/>
  <c r="Q419" i="1"/>
  <c r="R419" i="1" s="1"/>
  <c r="S419" i="1" s="1"/>
  <c r="T419" i="1" s="1"/>
  <c r="H419" i="1"/>
  <c r="I419" i="1" s="1"/>
  <c r="J419" i="1" s="1"/>
  <c r="K419" i="1" s="1"/>
  <c r="L419" i="1" s="1"/>
  <c r="M419" i="1" s="1"/>
  <c r="N419" i="1" s="1"/>
  <c r="O419" i="1" s="1"/>
  <c r="P419" i="1" s="1"/>
  <c r="G419" i="1"/>
  <c r="F419" i="1"/>
  <c r="L418" i="1"/>
  <c r="M418" i="1" s="1"/>
  <c r="N418" i="1" s="1"/>
  <c r="O418" i="1" s="1"/>
  <c r="P418" i="1" s="1"/>
  <c r="Q418" i="1" s="1"/>
  <c r="R418" i="1" s="1"/>
  <c r="S418" i="1" s="1"/>
  <c r="F418" i="1"/>
  <c r="G418" i="1" s="1"/>
  <c r="H418" i="1" s="1"/>
  <c r="I418" i="1" s="1"/>
  <c r="J418" i="1" s="1"/>
  <c r="K418" i="1" s="1"/>
  <c r="G417" i="1"/>
  <c r="H417" i="1" s="1"/>
  <c r="I417" i="1" s="1"/>
  <c r="J417" i="1" s="1"/>
  <c r="K417" i="1" s="1"/>
  <c r="L417" i="1" s="1"/>
  <c r="M417" i="1" s="1"/>
  <c r="N417" i="1" s="1"/>
  <c r="O417" i="1" s="1"/>
  <c r="P417" i="1" s="1"/>
  <c r="Q417" i="1" s="1"/>
  <c r="R417" i="1" s="1"/>
  <c r="F417" i="1"/>
  <c r="F416" i="1"/>
  <c r="G416" i="1" s="1"/>
  <c r="H416" i="1" s="1"/>
  <c r="I416" i="1" s="1"/>
  <c r="J416" i="1" s="1"/>
  <c r="K416" i="1" s="1"/>
  <c r="L416" i="1" s="1"/>
  <c r="M416" i="1" s="1"/>
  <c r="N416" i="1" s="1"/>
  <c r="O416" i="1" s="1"/>
  <c r="P416" i="1" s="1"/>
  <c r="Q416" i="1" s="1"/>
  <c r="K415" i="1"/>
  <c r="L415" i="1" s="1"/>
  <c r="M415" i="1" s="1"/>
  <c r="N415" i="1" s="1"/>
  <c r="O415" i="1" s="1"/>
  <c r="P415" i="1" s="1"/>
  <c r="F415" i="1"/>
  <c r="G415" i="1" s="1"/>
  <c r="H415" i="1" s="1"/>
  <c r="I415" i="1" s="1"/>
  <c r="J415" i="1" s="1"/>
  <c r="N414" i="1"/>
  <c r="O414" i="1" s="1"/>
  <c r="K414" i="1"/>
  <c r="L414" i="1" s="1"/>
  <c r="M414" i="1" s="1"/>
  <c r="J414" i="1"/>
  <c r="I414" i="1"/>
  <c r="F414" i="1"/>
  <c r="G414" i="1" s="1"/>
  <c r="H414" i="1" s="1"/>
  <c r="I413" i="1"/>
  <c r="J413" i="1" s="1"/>
  <c r="K413" i="1" s="1"/>
  <c r="L413" i="1" s="1"/>
  <c r="M413" i="1" s="1"/>
  <c r="N413" i="1" s="1"/>
  <c r="G413" i="1"/>
  <c r="H413" i="1" s="1"/>
  <c r="F413" i="1"/>
  <c r="F412" i="1"/>
  <c r="G412" i="1" s="1"/>
  <c r="H412" i="1" s="1"/>
  <c r="I412" i="1" s="1"/>
  <c r="J412" i="1" s="1"/>
  <c r="K412" i="1" s="1"/>
  <c r="L412" i="1" s="1"/>
  <c r="M412" i="1" s="1"/>
  <c r="F411" i="1"/>
  <c r="G411" i="1" s="1"/>
  <c r="H411" i="1" s="1"/>
  <c r="I411" i="1" s="1"/>
  <c r="J411" i="1" s="1"/>
  <c r="K411" i="1" s="1"/>
  <c r="L411" i="1" s="1"/>
  <c r="I410" i="1"/>
  <c r="J410" i="1" s="1"/>
  <c r="K410" i="1" s="1"/>
  <c r="G410" i="1"/>
  <c r="H410" i="1" s="1"/>
  <c r="F410" i="1"/>
  <c r="H409" i="1"/>
  <c r="I409" i="1" s="1"/>
  <c r="J409" i="1" s="1"/>
  <c r="G409" i="1"/>
  <c r="F409" i="1"/>
  <c r="G408" i="1"/>
  <c r="H408" i="1" s="1"/>
  <c r="I408" i="1" s="1"/>
  <c r="F408" i="1"/>
  <c r="F407" i="1"/>
  <c r="G407" i="1" s="1"/>
  <c r="H407" i="1" s="1"/>
  <c r="F406" i="1"/>
  <c r="G406" i="1" s="1"/>
  <c r="F405" i="1"/>
  <c r="C400" i="1"/>
  <c r="C424" i="1" s="1"/>
  <c r="AD352" i="1"/>
  <c r="AE352" i="1" s="1"/>
  <c r="AF352" i="1" s="1"/>
  <c r="AG352" i="1" s="1"/>
  <c r="AH352" i="1" s="1"/>
  <c r="AI352" i="1" s="1"/>
  <c r="AJ352" i="1" s="1"/>
  <c r="AK352" i="1" s="1"/>
  <c r="AL352" i="1" s="1"/>
  <c r="AM352" i="1" s="1"/>
  <c r="AN352" i="1" s="1"/>
  <c r="AO352" i="1" s="1"/>
  <c r="AP352" i="1" s="1"/>
  <c r="AQ352" i="1" s="1"/>
  <c r="AR352" i="1" s="1"/>
  <c r="AS352" i="1" s="1"/>
  <c r="AT352" i="1" s="1"/>
  <c r="AU352" i="1" s="1"/>
  <c r="AV352" i="1" s="1"/>
  <c r="AW352" i="1" s="1"/>
  <c r="AX352" i="1" s="1"/>
  <c r="AC352" i="1"/>
  <c r="Z352" i="1"/>
  <c r="AA352" i="1" s="1"/>
  <c r="AB352" i="1" s="1"/>
  <c r="AM351" i="1"/>
  <c r="AN351" i="1" s="1"/>
  <c r="AO351" i="1" s="1"/>
  <c r="AP351" i="1" s="1"/>
  <c r="AQ351" i="1" s="1"/>
  <c r="AR351" i="1" s="1"/>
  <c r="AS351" i="1" s="1"/>
  <c r="AT351" i="1" s="1"/>
  <c r="AU351" i="1" s="1"/>
  <c r="AV351" i="1" s="1"/>
  <c r="AW351" i="1" s="1"/>
  <c r="AX351" i="1" s="1"/>
  <c r="Z351" i="1"/>
  <c r="AA351" i="1" s="1"/>
  <c r="AB351" i="1" s="1"/>
  <c r="AC351" i="1" s="1"/>
  <c r="AD351" i="1" s="1"/>
  <c r="AE351" i="1" s="1"/>
  <c r="AF351" i="1" s="1"/>
  <c r="AG351" i="1" s="1"/>
  <c r="AH351" i="1" s="1"/>
  <c r="AI351" i="1" s="1"/>
  <c r="AJ351" i="1" s="1"/>
  <c r="AK351" i="1" s="1"/>
  <c r="AL351" i="1" s="1"/>
  <c r="AM346" i="1"/>
  <c r="W346" i="1"/>
  <c r="T345" i="1"/>
  <c r="AT343" i="1"/>
  <c r="AD343" i="1"/>
  <c r="AH339" i="1"/>
  <c r="AU338" i="1"/>
  <c r="W338" i="1"/>
  <c r="O338" i="1"/>
  <c r="AT335" i="1"/>
  <c r="AD335" i="1"/>
  <c r="Y335" i="1"/>
  <c r="S335" i="1"/>
  <c r="N335" i="1"/>
  <c r="I335" i="1"/>
  <c r="AA334" i="1"/>
  <c r="AW331" i="1"/>
  <c r="N331" i="1"/>
  <c r="AU330" i="1"/>
  <c r="AQ330" i="1"/>
  <c r="AE330" i="1"/>
  <c r="AA330" i="1"/>
  <c r="O330" i="1"/>
  <c r="K330" i="1"/>
  <c r="D347" i="1"/>
  <c r="D346" i="1"/>
  <c r="D343" i="1"/>
  <c r="D342" i="1"/>
  <c r="D339" i="1"/>
  <c r="D338" i="1"/>
  <c r="AE338" i="1" s="1"/>
  <c r="D335" i="1"/>
  <c r="D334" i="1"/>
  <c r="D331" i="1"/>
  <c r="D330" i="1"/>
  <c r="S330" i="1" s="1"/>
  <c r="D329" i="1" a="1"/>
  <c r="D345" i="1" s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C305" i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D304" i="1"/>
  <c r="C304" i="1"/>
  <c r="BC287" i="1"/>
  <c r="BB287" i="1"/>
  <c r="BA287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C267" i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D256" i="1"/>
  <c r="C256" i="1"/>
  <c r="D225" i="1"/>
  <c r="H223" i="1"/>
  <c r="I223" i="1" s="1"/>
  <c r="J223" i="1" s="1"/>
  <c r="K223" i="1" s="1"/>
  <c r="L223" i="1" s="1"/>
  <c r="M223" i="1" s="1"/>
  <c r="N223" i="1" s="1"/>
  <c r="O223" i="1" s="1"/>
  <c r="P223" i="1" s="1"/>
  <c r="Q223" i="1" s="1"/>
  <c r="R223" i="1" s="1"/>
  <c r="S223" i="1" s="1"/>
  <c r="T223" i="1" s="1"/>
  <c r="U223" i="1" s="1"/>
  <c r="V223" i="1" s="1"/>
  <c r="W223" i="1" s="1"/>
  <c r="X223" i="1" s="1"/>
  <c r="Y223" i="1" s="1"/>
  <c r="Z223" i="1" s="1"/>
  <c r="G223" i="1"/>
  <c r="F223" i="1"/>
  <c r="E200" i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199" i="1"/>
  <c r="AX196" i="1"/>
  <c r="AW196" i="1"/>
  <c r="AV196" i="1"/>
  <c r="AU196" i="1"/>
  <c r="B177" i="1"/>
  <c r="C186" i="1"/>
  <c r="C176" i="1" a="1"/>
  <c r="B176" i="1"/>
  <c r="B236" i="1" s="1"/>
  <c r="F164" i="1"/>
  <c r="E161" i="1"/>
  <c r="E171" i="1" s="1"/>
  <c r="F159" i="1"/>
  <c r="AV154" i="1"/>
  <c r="AP154" i="1"/>
  <c r="AF154" i="1"/>
  <c r="Z154" i="1"/>
  <c r="D154" i="1"/>
  <c r="C134" i="1"/>
  <c r="F118" i="1"/>
  <c r="AX114" i="1"/>
  <c r="AW114" i="1"/>
  <c r="AT114" i="1"/>
  <c r="AP114" i="1"/>
  <c r="AM114" i="1"/>
  <c r="AL114" i="1"/>
  <c r="AH114" i="1"/>
  <c r="AE114" i="1"/>
  <c r="AD114" i="1"/>
  <c r="AA114" i="1"/>
  <c r="Z114" i="1"/>
  <c r="Y114" i="1"/>
  <c r="W114" i="1"/>
  <c r="V114" i="1"/>
  <c r="R114" i="1"/>
  <c r="Q114" i="1"/>
  <c r="N114" i="1"/>
  <c r="J114" i="1"/>
  <c r="G114" i="1"/>
  <c r="F114" i="1"/>
  <c r="F113" i="1"/>
  <c r="F115" i="1" s="1"/>
  <c r="AX110" i="1"/>
  <c r="AW110" i="1"/>
  <c r="AV110" i="1"/>
  <c r="AV114" i="1" s="1"/>
  <c r="AU110" i="1"/>
  <c r="AU114" i="1" s="1"/>
  <c r="AT110" i="1"/>
  <c r="AS110" i="1"/>
  <c r="AS114" i="1" s="1"/>
  <c r="AR110" i="1"/>
  <c r="AR114" i="1" s="1"/>
  <c r="AQ110" i="1"/>
  <c r="AQ114" i="1" s="1"/>
  <c r="AP110" i="1"/>
  <c r="AO110" i="1"/>
  <c r="AO114" i="1" s="1"/>
  <c r="AN110" i="1"/>
  <c r="AN114" i="1" s="1"/>
  <c r="AM110" i="1"/>
  <c r="AL110" i="1"/>
  <c r="AK110" i="1"/>
  <c r="AK114" i="1" s="1"/>
  <c r="AJ110" i="1"/>
  <c r="AJ114" i="1" s="1"/>
  <c r="AI110" i="1"/>
  <c r="AI114" i="1" s="1"/>
  <c r="AH110" i="1"/>
  <c r="AG110" i="1"/>
  <c r="AG114" i="1" s="1"/>
  <c r="AF110" i="1"/>
  <c r="AF114" i="1" s="1"/>
  <c r="AE110" i="1"/>
  <c r="AD110" i="1"/>
  <c r="AX154" i="1" s="1"/>
  <c r="AC110" i="1"/>
  <c r="AC114" i="1" s="1"/>
  <c r="AB110" i="1"/>
  <c r="AB114" i="1" s="1"/>
  <c r="AA110" i="1"/>
  <c r="AU154" i="1" s="1"/>
  <c r="Z110" i="1"/>
  <c r="AT154" i="1" s="1"/>
  <c r="Y110" i="1"/>
  <c r="AS154" i="1" s="1"/>
  <c r="X110" i="1"/>
  <c r="X114" i="1" s="1"/>
  <c r="W110" i="1"/>
  <c r="AQ154" i="1" s="1"/>
  <c r="V110" i="1"/>
  <c r="U110" i="1"/>
  <c r="U114" i="1" s="1"/>
  <c r="T110" i="1"/>
  <c r="T114" i="1" s="1"/>
  <c r="S110" i="1"/>
  <c r="AM154" i="1" s="1"/>
  <c r="R110" i="1"/>
  <c r="AL154" i="1" s="1"/>
  <c r="Q110" i="1"/>
  <c r="AK154" i="1" s="1"/>
  <c r="P110" i="1"/>
  <c r="P114" i="1" s="1"/>
  <c r="O110" i="1"/>
  <c r="O114" i="1" s="1"/>
  <c r="N110" i="1"/>
  <c r="AH154" i="1" s="1"/>
  <c r="M110" i="1"/>
  <c r="M114" i="1" s="1"/>
  <c r="L110" i="1"/>
  <c r="L114" i="1" s="1"/>
  <c r="K110" i="1"/>
  <c r="AE154" i="1" s="1"/>
  <c r="J110" i="1"/>
  <c r="AD154" i="1" s="1"/>
  <c r="I110" i="1"/>
  <c r="AC154" i="1" s="1"/>
  <c r="H110" i="1"/>
  <c r="H114" i="1" s="1"/>
  <c r="G110" i="1"/>
  <c r="AA154" i="1" s="1"/>
  <c r="F110" i="1"/>
  <c r="E109" i="1"/>
  <c r="E104" i="1"/>
  <c r="AX103" i="1"/>
  <c r="AW103" i="1"/>
  <c r="AV103" i="1"/>
  <c r="E103" i="1"/>
  <c r="E91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E89" i="1"/>
  <c r="D88" i="1"/>
  <c r="D87" i="1"/>
  <c r="D86" i="1"/>
  <c r="D85" i="1"/>
  <c r="D84" i="1"/>
  <c r="D83" i="1"/>
  <c r="D82" i="1"/>
  <c r="D78" i="1"/>
  <c r="D52" i="1"/>
  <c r="AX51" i="1"/>
  <c r="C49" i="1"/>
  <c r="D47" i="1"/>
  <c r="E45" i="1"/>
  <c r="D43" i="1"/>
  <c r="D41" i="1"/>
  <c r="E40" i="1"/>
  <c r="E38" i="1"/>
  <c r="D34" i="1"/>
  <c r="D33" i="1"/>
  <c r="AW32" i="1"/>
  <c r="AV32" i="1"/>
  <c r="AT32" i="1"/>
  <c r="AS32" i="1"/>
  <c r="AO32" i="1"/>
  <c r="AN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E42" i="1" s="1"/>
  <c r="E44" i="1" s="1"/>
  <c r="D31" i="1"/>
  <c r="D30" i="1"/>
  <c r="D29" i="1"/>
  <c r="D446" i="1" s="1"/>
  <c r="AX28" i="1"/>
  <c r="AX32" i="1" s="1"/>
  <c r="AW28" i="1"/>
  <c r="AV28" i="1"/>
  <c r="AU28" i="1"/>
  <c r="AU32" i="1" s="1"/>
  <c r="AT28" i="1"/>
  <c r="AS28" i="1"/>
  <c r="AR28" i="1"/>
  <c r="AR32" i="1" s="1"/>
  <c r="AQ28" i="1"/>
  <c r="AQ32" i="1" s="1"/>
  <c r="AP28" i="1"/>
  <c r="AP32" i="1" s="1"/>
  <c r="AO28" i="1"/>
  <c r="AN28" i="1"/>
  <c r="AM28" i="1"/>
  <c r="AM32" i="1" s="1"/>
  <c r="AL28" i="1"/>
  <c r="D27" i="1"/>
  <c r="D26" i="1"/>
  <c r="D25" i="1"/>
  <c r="D24" i="1"/>
  <c r="E23" i="1"/>
  <c r="E57" i="1" s="1"/>
  <c r="D22" i="1"/>
  <c r="D21" i="1"/>
  <c r="D19" i="1"/>
  <c r="D18" i="1"/>
  <c r="D17" i="1"/>
  <c r="D16" i="1"/>
  <c r="Y15" i="1"/>
  <c r="X15" i="1"/>
  <c r="W15" i="1"/>
  <c r="V15" i="1"/>
  <c r="U15" i="1"/>
  <c r="Z15" i="1" s="1"/>
  <c r="D14" i="1"/>
  <c r="D13" i="1"/>
  <c r="F12" i="1"/>
  <c r="F39" i="1" s="1"/>
  <c r="F9" i="1"/>
  <c r="F8" i="1"/>
  <c r="H6" i="1"/>
  <c r="AA15" i="1" l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AP15" i="1" s="1"/>
  <c r="AQ15" i="1" s="1"/>
  <c r="AR15" i="1" s="1"/>
  <c r="AS15" i="1" s="1"/>
  <c r="AT15" i="1" s="1"/>
  <c r="AU15" i="1" s="1"/>
  <c r="AV15" i="1" s="1"/>
  <c r="AW15" i="1" s="1"/>
  <c r="AX15" i="1" s="1"/>
  <c r="E102" i="1"/>
  <c r="E105" i="1" s="1"/>
  <c r="E106" i="1" s="1"/>
  <c r="E50" i="1" s="1"/>
  <c r="E87" i="1"/>
  <c r="E46" i="1"/>
  <c r="E51" i="1" s="1"/>
  <c r="F38" i="1"/>
  <c r="F328" i="1"/>
  <c r="D28" i="1"/>
  <c r="D445" i="1" s="1"/>
  <c r="G8" i="1"/>
  <c r="D32" i="1"/>
  <c r="F35" i="1"/>
  <c r="G113" i="1"/>
  <c r="G115" i="1" s="1"/>
  <c r="F199" i="1"/>
  <c r="F109" i="1"/>
  <c r="G9" i="1"/>
  <c r="I114" i="1"/>
  <c r="S114" i="1"/>
  <c r="AW154" i="1"/>
  <c r="C193" i="1"/>
  <c r="C185" i="1"/>
  <c r="C177" i="1"/>
  <c r="C189" i="1"/>
  <c r="C181" i="1"/>
  <c r="C188" i="1"/>
  <c r="C178" i="1"/>
  <c r="C195" i="1"/>
  <c r="C184" i="1"/>
  <c r="C194" i="1"/>
  <c r="C183" i="1"/>
  <c r="C192" i="1"/>
  <c r="C182" i="1"/>
  <c r="C180" i="1"/>
  <c r="C176" i="1"/>
  <c r="C191" i="1"/>
  <c r="C190" i="1"/>
  <c r="K114" i="1"/>
  <c r="C179" i="1"/>
  <c r="B237" i="1"/>
  <c r="B178" i="1"/>
  <c r="C135" i="1"/>
  <c r="C246" i="1"/>
  <c r="D277" i="1" s="1"/>
  <c r="D186" i="1"/>
  <c r="D144" i="1"/>
  <c r="AI154" i="1"/>
  <c r="C187" i="1"/>
  <c r="AN154" i="1"/>
  <c r="E226" i="1"/>
  <c r="E229" i="1"/>
  <c r="E228" i="1"/>
  <c r="E227" i="1"/>
  <c r="AB154" i="1"/>
  <c r="AJ154" i="1"/>
  <c r="AR154" i="1"/>
  <c r="AG154" i="1"/>
  <c r="AO154" i="1"/>
  <c r="AR331" i="1"/>
  <c r="AJ331" i="1"/>
  <c r="AB331" i="1"/>
  <c r="AQ331" i="1"/>
  <c r="AH331" i="1"/>
  <c r="Y331" i="1"/>
  <c r="Q331" i="1"/>
  <c r="I331" i="1"/>
  <c r="AP331" i="1"/>
  <c r="AG331" i="1"/>
  <c r="X331" i="1"/>
  <c r="P331" i="1"/>
  <c r="H331" i="1"/>
  <c r="AX331" i="1"/>
  <c r="AO331" i="1"/>
  <c r="AF331" i="1"/>
  <c r="W331" i="1"/>
  <c r="O331" i="1"/>
  <c r="G331" i="1"/>
  <c r="AV331" i="1"/>
  <c r="AM331" i="1"/>
  <c r="AD331" i="1"/>
  <c r="U331" i="1"/>
  <c r="M331" i="1"/>
  <c r="AU331" i="1"/>
  <c r="AL331" i="1"/>
  <c r="AC331" i="1"/>
  <c r="T331" i="1"/>
  <c r="L331" i="1"/>
  <c r="AT331" i="1"/>
  <c r="AK331" i="1"/>
  <c r="AA331" i="1"/>
  <c r="S331" i="1"/>
  <c r="K331" i="1"/>
  <c r="AI331" i="1"/>
  <c r="Z331" i="1"/>
  <c r="V331" i="1"/>
  <c r="AS331" i="1"/>
  <c r="J331" i="1"/>
  <c r="AN331" i="1"/>
  <c r="F331" i="1"/>
  <c r="AE331" i="1"/>
  <c r="R331" i="1"/>
  <c r="AR347" i="1"/>
  <c r="AJ347" i="1"/>
  <c r="AB347" i="1"/>
  <c r="T347" i="1"/>
  <c r="L347" i="1"/>
  <c r="AQ347" i="1"/>
  <c r="AI347" i="1"/>
  <c r="AA347" i="1"/>
  <c r="S347" i="1"/>
  <c r="K347" i="1"/>
  <c r="AV347" i="1"/>
  <c r="AN347" i="1"/>
  <c r="AF347" i="1"/>
  <c r="X347" i="1"/>
  <c r="P347" i="1"/>
  <c r="H347" i="1"/>
  <c r="AU347" i="1"/>
  <c r="AM347" i="1"/>
  <c r="AE347" i="1"/>
  <c r="W347" i="1"/>
  <c r="O347" i="1"/>
  <c r="G347" i="1"/>
  <c r="AX347" i="1"/>
  <c r="AH347" i="1"/>
  <c r="R347" i="1"/>
  <c r="AW347" i="1"/>
  <c r="AG347" i="1"/>
  <c r="Q347" i="1"/>
  <c r="AT347" i="1"/>
  <c r="AD347" i="1"/>
  <c r="N347" i="1"/>
  <c r="AS347" i="1"/>
  <c r="AC347" i="1"/>
  <c r="M347" i="1"/>
  <c r="AO347" i="1"/>
  <c r="Y347" i="1"/>
  <c r="I347" i="1"/>
  <c r="AL347" i="1"/>
  <c r="V347" i="1"/>
  <c r="F347" i="1"/>
  <c r="AK347" i="1"/>
  <c r="U347" i="1"/>
  <c r="Z347" i="1"/>
  <c r="J347" i="1"/>
  <c r="AP347" i="1"/>
  <c r="AS342" i="1"/>
  <c r="AK342" i="1"/>
  <c r="AC342" i="1"/>
  <c r="U342" i="1"/>
  <c r="M342" i="1"/>
  <c r="AR342" i="1"/>
  <c r="AJ342" i="1"/>
  <c r="AB342" i="1"/>
  <c r="T342" i="1"/>
  <c r="L342" i="1"/>
  <c r="AW342" i="1"/>
  <c r="AO342" i="1"/>
  <c r="AG342" i="1"/>
  <c r="Y342" i="1"/>
  <c r="Q342" i="1"/>
  <c r="I342" i="1"/>
  <c r="AV342" i="1"/>
  <c r="AN342" i="1"/>
  <c r="AF342" i="1"/>
  <c r="X342" i="1"/>
  <c r="P342" i="1"/>
  <c r="H342" i="1"/>
  <c r="AX342" i="1"/>
  <c r="AH342" i="1"/>
  <c r="R342" i="1"/>
  <c r="AU342" i="1"/>
  <c r="AE342" i="1"/>
  <c r="O342" i="1"/>
  <c r="AT342" i="1"/>
  <c r="AD342" i="1"/>
  <c r="N342" i="1"/>
  <c r="AP342" i="1"/>
  <c r="Z342" i="1"/>
  <c r="J342" i="1"/>
  <c r="AM342" i="1"/>
  <c r="W342" i="1"/>
  <c r="G342" i="1"/>
  <c r="AL342" i="1"/>
  <c r="V342" i="1"/>
  <c r="F342" i="1"/>
  <c r="AQ342" i="1"/>
  <c r="AI342" i="1"/>
  <c r="S342" i="1"/>
  <c r="K342" i="1"/>
  <c r="AA342" i="1"/>
  <c r="AS334" i="1"/>
  <c r="AK334" i="1"/>
  <c r="AC334" i="1"/>
  <c r="U334" i="1"/>
  <c r="M334" i="1"/>
  <c r="AW334" i="1"/>
  <c r="AO334" i="1"/>
  <c r="AG334" i="1"/>
  <c r="Y334" i="1"/>
  <c r="Q334" i="1"/>
  <c r="I334" i="1"/>
  <c r="AP334" i="1"/>
  <c r="AE334" i="1"/>
  <c r="T334" i="1"/>
  <c r="J334" i="1"/>
  <c r="AN334" i="1"/>
  <c r="AD334" i="1"/>
  <c r="S334" i="1"/>
  <c r="H334" i="1"/>
  <c r="AX334" i="1"/>
  <c r="AM334" i="1"/>
  <c r="AB334" i="1"/>
  <c r="R334" i="1"/>
  <c r="G334" i="1"/>
  <c r="AU334" i="1"/>
  <c r="AJ334" i="1"/>
  <c r="Z334" i="1"/>
  <c r="O334" i="1"/>
  <c r="AT334" i="1"/>
  <c r="AI334" i="1"/>
  <c r="X334" i="1"/>
  <c r="N334" i="1"/>
  <c r="AR334" i="1"/>
  <c r="AH334" i="1"/>
  <c r="W334" i="1"/>
  <c r="L334" i="1"/>
  <c r="K334" i="1"/>
  <c r="AQ334" i="1"/>
  <c r="AL334" i="1"/>
  <c r="AF334" i="1"/>
  <c r="V334" i="1"/>
  <c r="P334" i="1"/>
  <c r="F334" i="1"/>
  <c r="AR339" i="1"/>
  <c r="AJ339" i="1"/>
  <c r="AB339" i="1"/>
  <c r="T339" i="1"/>
  <c r="L339" i="1"/>
  <c r="AQ339" i="1"/>
  <c r="AI339" i="1"/>
  <c r="AA339" i="1"/>
  <c r="S339" i="1"/>
  <c r="K339" i="1"/>
  <c r="AV339" i="1"/>
  <c r="AN339" i="1"/>
  <c r="AF339" i="1"/>
  <c r="X339" i="1"/>
  <c r="P339" i="1"/>
  <c r="H339" i="1"/>
  <c r="AU339" i="1"/>
  <c r="AM339" i="1"/>
  <c r="AE339" i="1"/>
  <c r="W339" i="1"/>
  <c r="O339" i="1"/>
  <c r="G339" i="1"/>
  <c r="AO339" i="1"/>
  <c r="Y339" i="1"/>
  <c r="I339" i="1"/>
  <c r="AL339" i="1"/>
  <c r="V339" i="1"/>
  <c r="F339" i="1"/>
  <c r="AK339" i="1"/>
  <c r="U339" i="1"/>
  <c r="AW339" i="1"/>
  <c r="AG339" i="1"/>
  <c r="Q339" i="1"/>
  <c r="AT339" i="1"/>
  <c r="AD339" i="1"/>
  <c r="N339" i="1"/>
  <c r="AS339" i="1"/>
  <c r="AC339" i="1"/>
  <c r="M339" i="1"/>
  <c r="J339" i="1"/>
  <c r="AX339" i="1"/>
  <c r="AP339" i="1"/>
  <c r="Z339" i="1"/>
  <c r="R339" i="1"/>
  <c r="AV334" i="1"/>
  <c r="AT345" i="1"/>
  <c r="AL345" i="1"/>
  <c r="AD345" i="1"/>
  <c r="V345" i="1"/>
  <c r="N345" i="1"/>
  <c r="F345" i="1"/>
  <c r="AS345" i="1"/>
  <c r="AK345" i="1"/>
  <c r="AC345" i="1"/>
  <c r="U345" i="1"/>
  <c r="M345" i="1"/>
  <c r="AX345" i="1"/>
  <c r="AP345" i="1"/>
  <c r="AH345" i="1"/>
  <c r="Z345" i="1"/>
  <c r="R345" i="1"/>
  <c r="J345" i="1"/>
  <c r="AW345" i="1"/>
  <c r="AO345" i="1"/>
  <c r="AG345" i="1"/>
  <c r="Y345" i="1"/>
  <c r="Q345" i="1"/>
  <c r="I345" i="1"/>
  <c r="AR345" i="1"/>
  <c r="AB345" i="1"/>
  <c r="L345" i="1"/>
  <c r="AQ345" i="1"/>
  <c r="AA345" i="1"/>
  <c r="K345" i="1"/>
  <c r="AN345" i="1"/>
  <c r="X345" i="1"/>
  <c r="H345" i="1"/>
  <c r="AM345" i="1"/>
  <c r="W345" i="1"/>
  <c r="G345" i="1"/>
  <c r="AI345" i="1"/>
  <c r="S345" i="1"/>
  <c r="AV345" i="1"/>
  <c r="AF345" i="1"/>
  <c r="P345" i="1"/>
  <c r="AU345" i="1"/>
  <c r="AE345" i="1"/>
  <c r="O345" i="1"/>
  <c r="AV343" i="1"/>
  <c r="AN343" i="1"/>
  <c r="AF343" i="1"/>
  <c r="X343" i="1"/>
  <c r="P343" i="1"/>
  <c r="H343" i="1"/>
  <c r="AU343" i="1"/>
  <c r="AM343" i="1"/>
  <c r="AE343" i="1"/>
  <c r="W343" i="1"/>
  <c r="O343" i="1"/>
  <c r="G343" i="1"/>
  <c r="AR343" i="1"/>
  <c r="AJ343" i="1"/>
  <c r="AB343" i="1"/>
  <c r="T343" i="1"/>
  <c r="L343" i="1"/>
  <c r="AQ343" i="1"/>
  <c r="AI343" i="1"/>
  <c r="AA343" i="1"/>
  <c r="S343" i="1"/>
  <c r="K343" i="1"/>
  <c r="AL343" i="1"/>
  <c r="V343" i="1"/>
  <c r="F343" i="1"/>
  <c r="AK343" i="1"/>
  <c r="U343" i="1"/>
  <c r="AX343" i="1"/>
  <c r="AH343" i="1"/>
  <c r="R343" i="1"/>
  <c r="AW343" i="1"/>
  <c r="AG343" i="1"/>
  <c r="Q343" i="1"/>
  <c r="AS343" i="1"/>
  <c r="AC343" i="1"/>
  <c r="M343" i="1"/>
  <c r="AP343" i="1"/>
  <c r="Z343" i="1"/>
  <c r="J343" i="1"/>
  <c r="AO343" i="1"/>
  <c r="Y343" i="1"/>
  <c r="I343" i="1"/>
  <c r="AT330" i="1"/>
  <c r="AL330" i="1"/>
  <c r="AD330" i="1"/>
  <c r="V330" i="1"/>
  <c r="N330" i="1"/>
  <c r="F330" i="1"/>
  <c r="AS330" i="1"/>
  <c r="AK330" i="1"/>
  <c r="AC330" i="1"/>
  <c r="U330" i="1"/>
  <c r="M330" i="1"/>
  <c r="AR330" i="1"/>
  <c r="AJ330" i="1"/>
  <c r="AB330" i="1"/>
  <c r="T330" i="1"/>
  <c r="L330" i="1"/>
  <c r="AX330" i="1"/>
  <c r="AP330" i="1"/>
  <c r="AH330" i="1"/>
  <c r="Z330" i="1"/>
  <c r="R330" i="1"/>
  <c r="J330" i="1"/>
  <c r="AW330" i="1"/>
  <c r="AO330" i="1"/>
  <c r="AG330" i="1"/>
  <c r="Y330" i="1"/>
  <c r="Q330" i="1"/>
  <c r="I330" i="1"/>
  <c r="AV330" i="1"/>
  <c r="AN330" i="1"/>
  <c r="AF330" i="1"/>
  <c r="X330" i="1"/>
  <c r="P330" i="1"/>
  <c r="H330" i="1"/>
  <c r="AW346" i="1"/>
  <c r="AO346" i="1"/>
  <c r="AG346" i="1"/>
  <c r="Y346" i="1"/>
  <c r="Q346" i="1"/>
  <c r="I346" i="1"/>
  <c r="AV346" i="1"/>
  <c r="AN346" i="1"/>
  <c r="AF346" i="1"/>
  <c r="X346" i="1"/>
  <c r="P346" i="1"/>
  <c r="H346" i="1"/>
  <c r="AS346" i="1"/>
  <c r="AK346" i="1"/>
  <c r="AC346" i="1"/>
  <c r="U346" i="1"/>
  <c r="M346" i="1"/>
  <c r="AR346" i="1"/>
  <c r="AJ346" i="1"/>
  <c r="AB346" i="1"/>
  <c r="T346" i="1"/>
  <c r="L346" i="1"/>
  <c r="AU346" i="1"/>
  <c r="AE346" i="1"/>
  <c r="O346" i="1"/>
  <c r="AT346" i="1"/>
  <c r="AD346" i="1"/>
  <c r="N346" i="1"/>
  <c r="AQ346" i="1"/>
  <c r="AA346" i="1"/>
  <c r="K346" i="1"/>
  <c r="AP346" i="1"/>
  <c r="Z346" i="1"/>
  <c r="J346" i="1"/>
  <c r="AL346" i="1"/>
  <c r="V346" i="1"/>
  <c r="F346" i="1"/>
  <c r="AI346" i="1"/>
  <c r="S346" i="1"/>
  <c r="AX346" i="1"/>
  <c r="AH346" i="1"/>
  <c r="R346" i="1"/>
  <c r="W330" i="1"/>
  <c r="G338" i="1"/>
  <c r="AV335" i="1"/>
  <c r="AN335" i="1"/>
  <c r="AF335" i="1"/>
  <c r="X335" i="1"/>
  <c r="P335" i="1"/>
  <c r="H335" i="1"/>
  <c r="AU335" i="1"/>
  <c r="AM335" i="1"/>
  <c r="AE335" i="1"/>
  <c r="AR335" i="1"/>
  <c r="AJ335" i="1"/>
  <c r="AB335" i="1"/>
  <c r="T335" i="1"/>
  <c r="L335" i="1"/>
  <c r="AQ335" i="1"/>
  <c r="AI335" i="1"/>
  <c r="AS335" i="1"/>
  <c r="AC335" i="1"/>
  <c r="R335" i="1"/>
  <c r="G335" i="1"/>
  <c r="AP335" i="1"/>
  <c r="AA335" i="1"/>
  <c r="Q335" i="1"/>
  <c r="F335" i="1"/>
  <c r="AO335" i="1"/>
  <c r="Z335" i="1"/>
  <c r="O335" i="1"/>
  <c r="AK335" i="1"/>
  <c r="W335" i="1"/>
  <c r="M335" i="1"/>
  <c r="AX335" i="1"/>
  <c r="AH335" i="1"/>
  <c r="V335" i="1"/>
  <c r="K335" i="1"/>
  <c r="AW335" i="1"/>
  <c r="AG335" i="1"/>
  <c r="U335" i="1"/>
  <c r="J335" i="1"/>
  <c r="AI330" i="1"/>
  <c r="AL335" i="1"/>
  <c r="AJ345" i="1"/>
  <c r="AW338" i="1"/>
  <c r="AO338" i="1"/>
  <c r="AG338" i="1"/>
  <c r="Y338" i="1"/>
  <c r="Q338" i="1"/>
  <c r="I338" i="1"/>
  <c r="AV338" i="1"/>
  <c r="AN338" i="1"/>
  <c r="AF338" i="1"/>
  <c r="X338" i="1"/>
  <c r="P338" i="1"/>
  <c r="H338" i="1"/>
  <c r="AS338" i="1"/>
  <c r="AK338" i="1"/>
  <c r="AC338" i="1"/>
  <c r="U338" i="1"/>
  <c r="M338" i="1"/>
  <c r="AR338" i="1"/>
  <c r="AJ338" i="1"/>
  <c r="AB338" i="1"/>
  <c r="T338" i="1"/>
  <c r="L338" i="1"/>
  <c r="AL338" i="1"/>
  <c r="V338" i="1"/>
  <c r="F338" i="1"/>
  <c r="AI338" i="1"/>
  <c r="S338" i="1"/>
  <c r="AX338" i="1"/>
  <c r="AH338" i="1"/>
  <c r="R338" i="1"/>
  <c r="AT338" i="1"/>
  <c r="AD338" i="1"/>
  <c r="N338" i="1"/>
  <c r="AQ338" i="1"/>
  <c r="AA338" i="1"/>
  <c r="K338" i="1"/>
  <c r="AP338" i="1"/>
  <c r="Z338" i="1"/>
  <c r="J338" i="1"/>
  <c r="G330" i="1"/>
  <c r="AM330" i="1"/>
  <c r="AM338" i="1"/>
  <c r="N343" i="1"/>
  <c r="G346" i="1"/>
  <c r="D332" i="1"/>
  <c r="D340" i="1"/>
  <c r="D348" i="1"/>
  <c r="D333" i="1"/>
  <c r="D341" i="1"/>
  <c r="D336" i="1"/>
  <c r="D344" i="1"/>
  <c r="D329" i="1"/>
  <c r="D337" i="1"/>
  <c r="AX341" i="1" l="1"/>
  <c r="AP341" i="1"/>
  <c r="AH341" i="1"/>
  <c r="Z341" i="1"/>
  <c r="R341" i="1"/>
  <c r="J341" i="1"/>
  <c r="AW341" i="1"/>
  <c r="AO341" i="1"/>
  <c r="AG341" i="1"/>
  <c r="Y341" i="1"/>
  <c r="Q341" i="1"/>
  <c r="I341" i="1"/>
  <c r="AT341" i="1"/>
  <c r="AL341" i="1"/>
  <c r="AD341" i="1"/>
  <c r="V341" i="1"/>
  <c r="N341" i="1"/>
  <c r="F341" i="1"/>
  <c r="AS341" i="1"/>
  <c r="AK341" i="1"/>
  <c r="AC341" i="1"/>
  <c r="U341" i="1"/>
  <c r="M341" i="1"/>
  <c r="AU341" i="1"/>
  <c r="AE341" i="1"/>
  <c r="O341" i="1"/>
  <c r="AR341" i="1"/>
  <c r="AB341" i="1"/>
  <c r="L341" i="1"/>
  <c r="AQ341" i="1"/>
  <c r="AA341" i="1"/>
  <c r="K341" i="1"/>
  <c r="AM341" i="1"/>
  <c r="W341" i="1"/>
  <c r="G341" i="1"/>
  <c r="AJ341" i="1"/>
  <c r="T341" i="1"/>
  <c r="AI341" i="1"/>
  <c r="S341" i="1"/>
  <c r="AV341" i="1"/>
  <c r="AF341" i="1"/>
  <c r="X341" i="1"/>
  <c r="P341" i="1"/>
  <c r="AN341" i="1"/>
  <c r="H341" i="1"/>
  <c r="D366" i="1"/>
  <c r="AR144" i="1"/>
  <c r="AJ144" i="1"/>
  <c r="AB144" i="1"/>
  <c r="T144" i="1"/>
  <c r="AU144" i="1"/>
  <c r="AM144" i="1"/>
  <c r="AE144" i="1"/>
  <c r="W144" i="1"/>
  <c r="AO144" i="1"/>
  <c r="AD144" i="1"/>
  <c r="S144" i="1"/>
  <c r="AW144" i="1"/>
  <c r="AL144" i="1"/>
  <c r="AA144" i="1"/>
  <c r="Q144" i="1"/>
  <c r="AT144" i="1"/>
  <c r="AI144" i="1"/>
  <c r="Y144" i="1"/>
  <c r="AS144" i="1"/>
  <c r="AH144" i="1"/>
  <c r="X144" i="1"/>
  <c r="AV144" i="1"/>
  <c r="Z144" i="1"/>
  <c r="AQ144" i="1"/>
  <c r="V144" i="1"/>
  <c r="AP144" i="1"/>
  <c r="U144" i="1"/>
  <c r="AN144" i="1"/>
  <c r="R144" i="1"/>
  <c r="AK144" i="1"/>
  <c r="P144" i="1"/>
  <c r="P414" i="1" s="1"/>
  <c r="Q414" i="1" s="1"/>
  <c r="R414" i="1" s="1"/>
  <c r="S414" i="1" s="1"/>
  <c r="T414" i="1" s="1"/>
  <c r="U414" i="1" s="1"/>
  <c r="V414" i="1" s="1"/>
  <c r="W414" i="1" s="1"/>
  <c r="X414" i="1" s="1"/>
  <c r="Y414" i="1" s="1"/>
  <c r="Z414" i="1" s="1"/>
  <c r="AA414" i="1" s="1"/>
  <c r="AB414" i="1" s="1"/>
  <c r="AC414" i="1" s="1"/>
  <c r="AD414" i="1" s="1"/>
  <c r="AE414" i="1" s="1"/>
  <c r="AF414" i="1" s="1"/>
  <c r="AG414" i="1" s="1"/>
  <c r="AH414" i="1" s="1"/>
  <c r="AI414" i="1" s="1"/>
  <c r="AJ414" i="1" s="1"/>
  <c r="AK414" i="1" s="1"/>
  <c r="AL414" i="1" s="1"/>
  <c r="AM414" i="1" s="1"/>
  <c r="AN414" i="1" s="1"/>
  <c r="AO414" i="1" s="1"/>
  <c r="AP414" i="1" s="1"/>
  <c r="AQ414" i="1" s="1"/>
  <c r="AR414" i="1" s="1"/>
  <c r="AS414" i="1" s="1"/>
  <c r="AT414" i="1" s="1"/>
  <c r="AU414" i="1" s="1"/>
  <c r="AV414" i="1" s="1"/>
  <c r="AW414" i="1" s="1"/>
  <c r="AX414" i="1" s="1"/>
  <c r="AG144" i="1"/>
  <c r="AF144" i="1"/>
  <c r="AX144" i="1"/>
  <c r="AC144" i="1"/>
  <c r="C252" i="1"/>
  <c r="D283" i="1" s="1"/>
  <c r="D192" i="1"/>
  <c r="D150" i="1"/>
  <c r="D189" i="1"/>
  <c r="C249" i="1"/>
  <c r="D280" i="1" s="1"/>
  <c r="D147" i="1"/>
  <c r="G199" i="1"/>
  <c r="G109" i="1"/>
  <c r="H9" i="1"/>
  <c r="E53" i="1"/>
  <c r="E88" i="1"/>
  <c r="E93" i="1" s="1"/>
  <c r="AU348" i="1"/>
  <c r="AM348" i="1"/>
  <c r="AE348" i="1"/>
  <c r="W348" i="1"/>
  <c r="O348" i="1"/>
  <c r="G348" i="1"/>
  <c r="AT348" i="1"/>
  <c r="AL348" i="1"/>
  <c r="AD348" i="1"/>
  <c r="V348" i="1"/>
  <c r="N348" i="1"/>
  <c r="F348" i="1"/>
  <c r="AQ348" i="1"/>
  <c r="AI348" i="1"/>
  <c r="AA348" i="1"/>
  <c r="S348" i="1"/>
  <c r="K348" i="1"/>
  <c r="AX348" i="1"/>
  <c r="AP348" i="1"/>
  <c r="AH348" i="1"/>
  <c r="Z348" i="1"/>
  <c r="R348" i="1"/>
  <c r="J348" i="1"/>
  <c r="AK348" i="1"/>
  <c r="U348" i="1"/>
  <c r="AJ348" i="1"/>
  <c r="T348" i="1"/>
  <c r="AW348" i="1"/>
  <c r="AG348" i="1"/>
  <c r="Q348" i="1"/>
  <c r="AV348" i="1"/>
  <c r="AF348" i="1"/>
  <c r="P348" i="1"/>
  <c r="AR348" i="1"/>
  <c r="AB348" i="1"/>
  <c r="L348" i="1"/>
  <c r="AO348" i="1"/>
  <c r="Y348" i="1"/>
  <c r="I348" i="1"/>
  <c r="AN348" i="1"/>
  <c r="X348" i="1"/>
  <c r="H348" i="1"/>
  <c r="AS348" i="1"/>
  <c r="AC348" i="1"/>
  <c r="M348" i="1"/>
  <c r="AU340" i="1"/>
  <c r="AM340" i="1"/>
  <c r="AE340" i="1"/>
  <c r="W340" i="1"/>
  <c r="O340" i="1"/>
  <c r="G340" i="1"/>
  <c r="AT340" i="1"/>
  <c r="AL340" i="1"/>
  <c r="AD340" i="1"/>
  <c r="V340" i="1"/>
  <c r="N340" i="1"/>
  <c r="F340" i="1"/>
  <c r="AQ340" i="1"/>
  <c r="AI340" i="1"/>
  <c r="AA340" i="1"/>
  <c r="S340" i="1"/>
  <c r="K340" i="1"/>
  <c r="AX340" i="1"/>
  <c r="AP340" i="1"/>
  <c r="AH340" i="1"/>
  <c r="Z340" i="1"/>
  <c r="R340" i="1"/>
  <c r="J340" i="1"/>
  <c r="AR340" i="1"/>
  <c r="AB340" i="1"/>
  <c r="L340" i="1"/>
  <c r="AO340" i="1"/>
  <c r="Y340" i="1"/>
  <c r="I340" i="1"/>
  <c r="AN340" i="1"/>
  <c r="X340" i="1"/>
  <c r="H340" i="1"/>
  <c r="AJ340" i="1"/>
  <c r="T340" i="1"/>
  <c r="AW340" i="1"/>
  <c r="AG340" i="1"/>
  <c r="Q340" i="1"/>
  <c r="AV340" i="1"/>
  <c r="AF340" i="1"/>
  <c r="P340" i="1"/>
  <c r="AC340" i="1"/>
  <c r="M340" i="1"/>
  <c r="AS340" i="1"/>
  <c r="AK340" i="1"/>
  <c r="U340" i="1"/>
  <c r="AT337" i="1"/>
  <c r="AL337" i="1"/>
  <c r="AD337" i="1"/>
  <c r="V337" i="1"/>
  <c r="N337" i="1"/>
  <c r="F337" i="1"/>
  <c r="AS337" i="1"/>
  <c r="AK337" i="1"/>
  <c r="AC337" i="1"/>
  <c r="U337" i="1"/>
  <c r="M337" i="1"/>
  <c r="AX337" i="1"/>
  <c r="AP337" i="1"/>
  <c r="AH337" i="1"/>
  <c r="Z337" i="1"/>
  <c r="R337" i="1"/>
  <c r="J337" i="1"/>
  <c r="AW337" i="1"/>
  <c r="AO337" i="1"/>
  <c r="AG337" i="1"/>
  <c r="Y337" i="1"/>
  <c r="Q337" i="1"/>
  <c r="I337" i="1"/>
  <c r="AI337" i="1"/>
  <c r="S337" i="1"/>
  <c r="AV337" i="1"/>
  <c r="AF337" i="1"/>
  <c r="P337" i="1"/>
  <c r="AU337" i="1"/>
  <c r="AE337" i="1"/>
  <c r="O337" i="1"/>
  <c r="AQ337" i="1"/>
  <c r="AA337" i="1"/>
  <c r="K337" i="1"/>
  <c r="AN337" i="1"/>
  <c r="X337" i="1"/>
  <c r="H337" i="1"/>
  <c r="AM337" i="1"/>
  <c r="W337" i="1"/>
  <c r="G337" i="1"/>
  <c r="AJ337" i="1"/>
  <c r="T337" i="1"/>
  <c r="L337" i="1"/>
  <c r="AR337" i="1"/>
  <c r="AB337" i="1"/>
  <c r="AX333" i="1"/>
  <c r="AP333" i="1"/>
  <c r="AH333" i="1"/>
  <c r="Z333" i="1"/>
  <c r="R333" i="1"/>
  <c r="J333" i="1"/>
  <c r="AS333" i="1"/>
  <c r="AJ333" i="1"/>
  <c r="AA333" i="1"/>
  <c r="Q333" i="1"/>
  <c r="H333" i="1"/>
  <c r="AR333" i="1"/>
  <c r="AI333" i="1"/>
  <c r="Y333" i="1"/>
  <c r="P333" i="1"/>
  <c r="G333" i="1"/>
  <c r="AQ333" i="1"/>
  <c r="AG333" i="1"/>
  <c r="X333" i="1"/>
  <c r="O333" i="1"/>
  <c r="F333" i="1"/>
  <c r="AW333" i="1"/>
  <c r="AN333" i="1"/>
  <c r="AE333" i="1"/>
  <c r="V333" i="1"/>
  <c r="M333" i="1"/>
  <c r="AV333" i="1"/>
  <c r="AM333" i="1"/>
  <c r="AD333" i="1"/>
  <c r="U333" i="1"/>
  <c r="L333" i="1"/>
  <c r="AU333" i="1"/>
  <c r="AL333" i="1"/>
  <c r="AC333" i="1"/>
  <c r="T333" i="1"/>
  <c r="K333" i="1"/>
  <c r="S333" i="1"/>
  <c r="AT333" i="1"/>
  <c r="I333" i="1"/>
  <c r="AO333" i="1"/>
  <c r="AK333" i="1"/>
  <c r="AB333" i="1"/>
  <c r="W333" i="1"/>
  <c r="AF333" i="1"/>
  <c r="N333" i="1"/>
  <c r="AL186" i="1"/>
  <c r="D246" i="1"/>
  <c r="AN186" i="1"/>
  <c r="AM186" i="1"/>
  <c r="AK186" i="1"/>
  <c r="D183" i="1"/>
  <c r="C243" i="1"/>
  <c r="D274" i="1" s="1"/>
  <c r="D141" i="1"/>
  <c r="F174" i="1"/>
  <c r="C237" i="1"/>
  <c r="D268" i="1" s="1"/>
  <c r="D177" i="1"/>
  <c r="D135" i="1"/>
  <c r="D15" i="1"/>
  <c r="AO277" i="1"/>
  <c r="AG277" i="1"/>
  <c r="Y277" i="1"/>
  <c r="Q277" i="1"/>
  <c r="AN277" i="1"/>
  <c r="AF277" i="1"/>
  <c r="X277" i="1"/>
  <c r="P277" i="1"/>
  <c r="AS277" i="1"/>
  <c r="AK277" i="1"/>
  <c r="AC277" i="1"/>
  <c r="U277" i="1"/>
  <c r="AR277" i="1"/>
  <c r="AJ277" i="1"/>
  <c r="AB277" i="1"/>
  <c r="T277" i="1"/>
  <c r="AI277" i="1"/>
  <c r="S277" i="1"/>
  <c r="AE277" i="1"/>
  <c r="AD277" i="1"/>
  <c r="AA277" i="1"/>
  <c r="W277" i="1"/>
  <c r="AP277" i="1"/>
  <c r="R277" i="1"/>
  <c r="AM277" i="1"/>
  <c r="AL277" i="1"/>
  <c r="AH277" i="1"/>
  <c r="AQ277" i="1"/>
  <c r="Z277" i="1"/>
  <c r="V277" i="1"/>
  <c r="C254" i="1"/>
  <c r="D285" i="1" s="1"/>
  <c r="D194" i="1"/>
  <c r="D152" i="1"/>
  <c r="C245" i="1"/>
  <c r="D276" i="1" s="1"/>
  <c r="D185" i="1"/>
  <c r="D143" i="1"/>
  <c r="D349" i="1"/>
  <c r="AQ329" i="1"/>
  <c r="AI329" i="1"/>
  <c r="AX329" i="1"/>
  <c r="AP329" i="1"/>
  <c r="AH329" i="1"/>
  <c r="Z329" i="1"/>
  <c r="R329" i="1"/>
  <c r="J329" i="1"/>
  <c r="AW329" i="1"/>
  <c r="AO329" i="1"/>
  <c r="AG329" i="1"/>
  <c r="Y329" i="1"/>
  <c r="Q329" i="1"/>
  <c r="I329" i="1"/>
  <c r="AU329" i="1"/>
  <c r="AM329" i="1"/>
  <c r="AT329" i="1"/>
  <c r="AL329" i="1"/>
  <c r="AD329" i="1"/>
  <c r="AD349" i="1" s="1"/>
  <c r="AD12" i="1" s="1"/>
  <c r="V329" i="1"/>
  <c r="N329" i="1"/>
  <c r="F329" i="1"/>
  <c r="AS329" i="1"/>
  <c r="AK329" i="1"/>
  <c r="AC329" i="1"/>
  <c r="U329" i="1"/>
  <c r="M329" i="1"/>
  <c r="M349" i="1" s="1"/>
  <c r="M12" i="1" s="1"/>
  <c r="AA329" i="1"/>
  <c r="K329" i="1"/>
  <c r="AV329" i="1"/>
  <c r="X329" i="1"/>
  <c r="H329" i="1"/>
  <c r="AJ329" i="1"/>
  <c r="S329" i="1"/>
  <c r="AF329" i="1"/>
  <c r="AF349" i="1" s="1"/>
  <c r="AF12" i="1" s="1"/>
  <c r="P329" i="1"/>
  <c r="T329" i="1"/>
  <c r="L329" i="1"/>
  <c r="AR329" i="1"/>
  <c r="G329" i="1"/>
  <c r="G349" i="1" s="1"/>
  <c r="G12" i="1" s="1"/>
  <c r="AE329" i="1"/>
  <c r="AB329" i="1"/>
  <c r="W329" i="1"/>
  <c r="O329" i="1"/>
  <c r="AN329" i="1"/>
  <c r="C250" i="1"/>
  <c r="D281" i="1" s="1"/>
  <c r="D190" i="1"/>
  <c r="D148" i="1"/>
  <c r="C244" i="1"/>
  <c r="D275" i="1" s="1"/>
  <c r="D184" i="1"/>
  <c r="D142" i="1"/>
  <c r="C253" i="1"/>
  <c r="D284" i="1" s="1"/>
  <c r="D193" i="1"/>
  <c r="D151" i="1"/>
  <c r="D187" i="1"/>
  <c r="C247" i="1"/>
  <c r="D278" i="1" s="1"/>
  <c r="D145" i="1"/>
  <c r="B238" i="1"/>
  <c r="B179" i="1"/>
  <c r="C136" i="1"/>
  <c r="D191" i="1"/>
  <c r="C251" i="1"/>
  <c r="D282" i="1" s="1"/>
  <c r="D149" i="1"/>
  <c r="C255" i="1"/>
  <c r="D286" i="1" s="1"/>
  <c r="D195" i="1"/>
  <c r="D153" i="1"/>
  <c r="AQ336" i="1"/>
  <c r="AI336" i="1"/>
  <c r="AA336" i="1"/>
  <c r="S336" i="1"/>
  <c r="K336" i="1"/>
  <c r="AX336" i="1"/>
  <c r="AP336" i="1"/>
  <c r="AH336" i="1"/>
  <c r="Z336" i="1"/>
  <c r="R336" i="1"/>
  <c r="J336" i="1"/>
  <c r="AU336" i="1"/>
  <c r="AM336" i="1"/>
  <c r="AE336" i="1"/>
  <c r="W336" i="1"/>
  <c r="O336" i="1"/>
  <c r="G336" i="1"/>
  <c r="AT336" i="1"/>
  <c r="AL336" i="1"/>
  <c r="AD336" i="1"/>
  <c r="V336" i="1"/>
  <c r="N336" i="1"/>
  <c r="F336" i="1"/>
  <c r="AV336" i="1"/>
  <c r="AF336" i="1"/>
  <c r="P336" i="1"/>
  <c r="AS336" i="1"/>
  <c r="AC336" i="1"/>
  <c r="M336" i="1"/>
  <c r="AR336" i="1"/>
  <c r="AB336" i="1"/>
  <c r="L336" i="1"/>
  <c r="AN336" i="1"/>
  <c r="X336" i="1"/>
  <c r="H336" i="1"/>
  <c r="AK336" i="1"/>
  <c r="U336" i="1"/>
  <c r="AJ336" i="1"/>
  <c r="T336" i="1"/>
  <c r="Q336" i="1"/>
  <c r="AW336" i="1"/>
  <c r="AG336" i="1"/>
  <c r="Y336" i="1"/>
  <c r="AO336" i="1"/>
  <c r="I336" i="1"/>
  <c r="AU332" i="1"/>
  <c r="AM332" i="1"/>
  <c r="AE332" i="1"/>
  <c r="W332" i="1"/>
  <c r="O332" i="1"/>
  <c r="G332" i="1"/>
  <c r="AR332" i="1"/>
  <c r="AI332" i="1"/>
  <c r="Z332" i="1"/>
  <c r="Q332" i="1"/>
  <c r="H332" i="1"/>
  <c r="AQ332" i="1"/>
  <c r="AH332" i="1"/>
  <c r="Y332" i="1"/>
  <c r="P332" i="1"/>
  <c r="F332" i="1"/>
  <c r="AP332" i="1"/>
  <c r="AG332" i="1"/>
  <c r="X332" i="1"/>
  <c r="N332" i="1"/>
  <c r="AW332" i="1"/>
  <c r="AN332" i="1"/>
  <c r="AD332" i="1"/>
  <c r="U332" i="1"/>
  <c r="L332" i="1"/>
  <c r="AV332" i="1"/>
  <c r="AL332" i="1"/>
  <c r="AC332" i="1"/>
  <c r="T332" i="1"/>
  <c r="K332" i="1"/>
  <c r="AT332" i="1"/>
  <c r="AK332" i="1"/>
  <c r="AB332" i="1"/>
  <c r="S332" i="1"/>
  <c r="J332" i="1"/>
  <c r="AA332" i="1"/>
  <c r="R332" i="1"/>
  <c r="AX332" i="1"/>
  <c r="M332" i="1"/>
  <c r="AJ332" i="1"/>
  <c r="AF332" i="1"/>
  <c r="I332" i="1"/>
  <c r="AS332" i="1"/>
  <c r="AO332" i="1"/>
  <c r="V332" i="1"/>
  <c r="S225" i="1"/>
  <c r="K225" i="1"/>
  <c r="X225" i="1"/>
  <c r="P225" i="1"/>
  <c r="H225" i="1"/>
  <c r="W225" i="1"/>
  <c r="O225" i="1"/>
  <c r="G225" i="1"/>
  <c r="V225" i="1"/>
  <c r="N225" i="1"/>
  <c r="F225" i="1"/>
  <c r="Y225" i="1"/>
  <c r="I225" i="1"/>
  <c r="T225" i="1"/>
  <c r="Q225" i="1"/>
  <c r="M225" i="1"/>
  <c r="L225" i="1"/>
  <c r="Z225" i="1"/>
  <c r="J225" i="1"/>
  <c r="U225" i="1"/>
  <c r="R225" i="1"/>
  <c r="C236" i="1"/>
  <c r="D267" i="1" s="1"/>
  <c r="D134" i="1"/>
  <c r="D176" i="1"/>
  <c r="C238" i="1"/>
  <c r="D269" i="1" s="1"/>
  <c r="D136" i="1"/>
  <c r="D178" i="1"/>
  <c r="G328" i="1"/>
  <c r="H8" i="1"/>
  <c r="D179" i="1"/>
  <c r="C239" i="1"/>
  <c r="D270" i="1" s="1"/>
  <c r="D137" i="1"/>
  <c r="C240" i="1"/>
  <c r="D271" i="1" s="1"/>
  <c r="D138" i="1"/>
  <c r="D180" i="1"/>
  <c r="C248" i="1"/>
  <c r="D279" i="1" s="1"/>
  <c r="D146" i="1"/>
  <c r="D188" i="1"/>
  <c r="AQ344" i="1"/>
  <c r="AI344" i="1"/>
  <c r="AA344" i="1"/>
  <c r="S344" i="1"/>
  <c r="K344" i="1"/>
  <c r="AX344" i="1"/>
  <c r="AP344" i="1"/>
  <c r="AH344" i="1"/>
  <c r="Z344" i="1"/>
  <c r="R344" i="1"/>
  <c r="J344" i="1"/>
  <c r="AU344" i="1"/>
  <c r="AM344" i="1"/>
  <c r="AE344" i="1"/>
  <c r="W344" i="1"/>
  <c r="O344" i="1"/>
  <c r="G344" i="1"/>
  <c r="AT344" i="1"/>
  <c r="AL344" i="1"/>
  <c r="AD344" i="1"/>
  <c r="V344" i="1"/>
  <c r="N344" i="1"/>
  <c r="F344" i="1"/>
  <c r="AO344" i="1"/>
  <c r="Y344" i="1"/>
  <c r="I344" i="1"/>
  <c r="AN344" i="1"/>
  <c r="X344" i="1"/>
  <c r="H344" i="1"/>
  <c r="AK344" i="1"/>
  <c r="U344" i="1"/>
  <c r="AJ344" i="1"/>
  <c r="T344" i="1"/>
  <c r="AV344" i="1"/>
  <c r="AF344" i="1"/>
  <c r="P344" i="1"/>
  <c r="AS344" i="1"/>
  <c r="AC344" i="1"/>
  <c r="M344" i="1"/>
  <c r="AR344" i="1"/>
  <c r="AB344" i="1"/>
  <c r="L344" i="1"/>
  <c r="AG344" i="1"/>
  <c r="Q344" i="1"/>
  <c r="AW344" i="1"/>
  <c r="H113" i="1"/>
  <c r="H115" i="1" s="1"/>
  <c r="C242" i="1"/>
  <c r="D273" i="1" s="1"/>
  <c r="D140" i="1"/>
  <c r="D182" i="1"/>
  <c r="D181" i="1"/>
  <c r="D139" i="1"/>
  <c r="C241" i="1"/>
  <c r="D272" i="1" s="1"/>
  <c r="H328" i="1" l="1"/>
  <c r="I8" i="1"/>
  <c r="W349" i="1"/>
  <c r="W12" i="1" s="1"/>
  <c r="AL274" i="1"/>
  <c r="AD274" i="1"/>
  <c r="V274" i="1"/>
  <c r="N274" i="1"/>
  <c r="AK274" i="1"/>
  <c r="AC274" i="1"/>
  <c r="U274" i="1"/>
  <c r="M274" i="1"/>
  <c r="AP274" i="1"/>
  <c r="AH274" i="1"/>
  <c r="Z274" i="1"/>
  <c r="R274" i="1"/>
  <c r="AO274" i="1"/>
  <c r="AG274" i="1"/>
  <c r="Y274" i="1"/>
  <c r="Q274" i="1"/>
  <c r="AF274" i="1"/>
  <c r="P274" i="1"/>
  <c r="AA274" i="1"/>
  <c r="AE274" i="1"/>
  <c r="X274" i="1"/>
  <c r="AN274" i="1"/>
  <c r="T274" i="1"/>
  <c r="AM274" i="1"/>
  <c r="S274" i="1"/>
  <c r="AJ274" i="1"/>
  <c r="O274" i="1"/>
  <c r="AI274" i="1"/>
  <c r="AB274" i="1"/>
  <c r="W274" i="1"/>
  <c r="AH182" i="1"/>
  <c r="D242" i="1"/>
  <c r="AG182" i="1"/>
  <c r="S182" i="1"/>
  <c r="AJ182" i="1"/>
  <c r="AI182" i="1"/>
  <c r="AH220" i="1"/>
  <c r="AH196" i="1" s="1"/>
  <c r="AD216" i="1"/>
  <c r="Z212" i="1"/>
  <c r="V208" i="1"/>
  <c r="R204" i="1"/>
  <c r="N200" i="1"/>
  <c r="N176" i="1" s="1"/>
  <c r="AF218" i="1"/>
  <c r="AB214" i="1"/>
  <c r="X210" i="1"/>
  <c r="X186" i="1" s="1"/>
  <c r="T206" i="1"/>
  <c r="T182" i="1" s="1"/>
  <c r="P202" i="1"/>
  <c r="AC215" i="1"/>
  <c r="U207" i="1"/>
  <c r="O201" i="1"/>
  <c r="AE217" i="1"/>
  <c r="W209" i="1"/>
  <c r="AG219" i="1"/>
  <c r="Y211" i="1"/>
  <c r="AA213" i="1"/>
  <c r="Q203" i="1"/>
  <c r="N160" i="1"/>
  <c r="S205" i="1"/>
  <c r="D370" i="1"/>
  <c r="AX148" i="1"/>
  <c r="AP148" i="1"/>
  <c r="AH148" i="1"/>
  <c r="Z148" i="1"/>
  <c r="AU148" i="1"/>
  <c r="AT148" i="1"/>
  <c r="AS148" i="1"/>
  <c r="AK148" i="1"/>
  <c r="AC148" i="1"/>
  <c r="U148" i="1"/>
  <c r="AO148" i="1"/>
  <c r="AE148" i="1"/>
  <c r="T148" i="1"/>
  <c r="T418" i="1" s="1"/>
  <c r="U418" i="1" s="1"/>
  <c r="V418" i="1" s="1"/>
  <c r="W418" i="1" s="1"/>
  <c r="AM148" i="1"/>
  <c r="AB148" i="1"/>
  <c r="AW148" i="1"/>
  <c r="AJ148" i="1"/>
  <c r="Y148" i="1"/>
  <c r="AV148" i="1"/>
  <c r="AI148" i="1"/>
  <c r="X148" i="1"/>
  <c r="AL148" i="1"/>
  <c r="AG148" i="1"/>
  <c r="AF148" i="1"/>
  <c r="AD148" i="1"/>
  <c r="AA148" i="1"/>
  <c r="AR148" i="1"/>
  <c r="W148" i="1"/>
  <c r="AQ148" i="1"/>
  <c r="V148" i="1"/>
  <c r="AN148" i="1"/>
  <c r="AK349" i="1"/>
  <c r="AK12" i="1" s="1"/>
  <c r="D357" i="1"/>
  <c r="AS135" i="1"/>
  <c r="AK135" i="1"/>
  <c r="AC135" i="1"/>
  <c r="AV135" i="1"/>
  <c r="AN135" i="1"/>
  <c r="AF135" i="1"/>
  <c r="X135" i="1"/>
  <c r="AU135" i="1"/>
  <c r="AJ135" i="1"/>
  <c r="Z135" i="1"/>
  <c r="Q135" i="1"/>
  <c r="I135" i="1"/>
  <c r="AR135" i="1"/>
  <c r="AH135" i="1"/>
  <c r="W135" i="1"/>
  <c r="O135" i="1"/>
  <c r="G135" i="1"/>
  <c r="G405" i="1" s="1"/>
  <c r="AP135" i="1"/>
  <c r="AE135" i="1"/>
  <c r="U135" i="1"/>
  <c r="M135" i="1"/>
  <c r="AO135" i="1"/>
  <c r="AD135" i="1"/>
  <c r="T135" i="1"/>
  <c r="L135" i="1"/>
  <c r="AG135" i="1"/>
  <c r="N135" i="1"/>
  <c r="AX135" i="1"/>
  <c r="AB135" i="1"/>
  <c r="K135" i="1"/>
  <c r="AW135" i="1"/>
  <c r="AA135" i="1"/>
  <c r="J135" i="1"/>
  <c r="AT135" i="1"/>
  <c r="Y135" i="1"/>
  <c r="H135" i="1"/>
  <c r="AQ135" i="1"/>
  <c r="V135" i="1"/>
  <c r="AM135" i="1"/>
  <c r="S135" i="1"/>
  <c r="AL135" i="1"/>
  <c r="R135" i="1"/>
  <c r="AI135" i="1"/>
  <c r="P135" i="1"/>
  <c r="AK273" i="1"/>
  <c r="AC273" i="1"/>
  <c r="U273" i="1"/>
  <c r="M273" i="1"/>
  <c r="AJ273" i="1"/>
  <c r="AB273" i="1"/>
  <c r="T273" i="1"/>
  <c r="L273" i="1"/>
  <c r="AO273" i="1"/>
  <c r="AG273" i="1"/>
  <c r="Y273" i="1"/>
  <c r="Q273" i="1"/>
  <c r="AN273" i="1"/>
  <c r="AF273" i="1"/>
  <c r="X273" i="1"/>
  <c r="P273" i="1"/>
  <c r="AE273" i="1"/>
  <c r="O273" i="1"/>
  <c r="Z273" i="1"/>
  <c r="AM273" i="1"/>
  <c r="S273" i="1"/>
  <c r="AI273" i="1"/>
  <c r="N273" i="1"/>
  <c r="AD273" i="1"/>
  <c r="AA273" i="1"/>
  <c r="W273" i="1"/>
  <c r="V273" i="1"/>
  <c r="AL273" i="1"/>
  <c r="AH273" i="1"/>
  <c r="R273" i="1"/>
  <c r="D359" i="1"/>
  <c r="AR137" i="1"/>
  <c r="AJ137" i="1"/>
  <c r="AB137" i="1"/>
  <c r="T137" i="1"/>
  <c r="L137" i="1"/>
  <c r="AU137" i="1"/>
  <c r="AM137" i="1"/>
  <c r="AE137" i="1"/>
  <c r="W137" i="1"/>
  <c r="O137" i="1"/>
  <c r="AQ137" i="1"/>
  <c r="AG137" i="1"/>
  <c r="V137" i="1"/>
  <c r="K137" i="1"/>
  <c r="AO137" i="1"/>
  <c r="AD137" i="1"/>
  <c r="S137" i="1"/>
  <c r="I137" i="1"/>
  <c r="I407" i="1" s="1"/>
  <c r="AW137" i="1"/>
  <c r="AL137" i="1"/>
  <c r="AA137" i="1"/>
  <c r="Q137" i="1"/>
  <c r="AV137" i="1"/>
  <c r="AK137" i="1"/>
  <c r="Z137" i="1"/>
  <c r="P137" i="1"/>
  <c r="AX137" i="1"/>
  <c r="AC137" i="1"/>
  <c r="AT137" i="1"/>
  <c r="Y137" i="1"/>
  <c r="AS137" i="1"/>
  <c r="X137" i="1"/>
  <c r="AP137" i="1"/>
  <c r="U137" i="1"/>
  <c r="AN137" i="1"/>
  <c r="R137" i="1"/>
  <c r="AI137" i="1"/>
  <c r="N137" i="1"/>
  <c r="AH137" i="1"/>
  <c r="M137" i="1"/>
  <c r="AF137" i="1"/>
  <c r="J137" i="1"/>
  <c r="Z176" i="1"/>
  <c r="AD176" i="1"/>
  <c r="AC176" i="1"/>
  <c r="D236" i="1"/>
  <c r="O176" i="1"/>
  <c r="AB176" i="1"/>
  <c r="U176" i="1"/>
  <c r="F165" i="1" a="1"/>
  <c r="AA176" i="1"/>
  <c r="AD217" i="1"/>
  <c r="Z213" i="1"/>
  <c r="Z189" i="1" s="1"/>
  <c r="V209" i="1"/>
  <c r="R205" i="1"/>
  <c r="AE218" i="1"/>
  <c r="AA214" i="1"/>
  <c r="W210" i="1"/>
  <c r="W186" i="1" s="1"/>
  <c r="S206" i="1"/>
  <c r="AC216" i="1"/>
  <c r="U208" i="1"/>
  <c r="U184" i="1" s="1"/>
  <c r="P203" i="1"/>
  <c r="O202" i="1"/>
  <c r="AG220" i="1"/>
  <c r="AG196" i="1" s="1"/>
  <c r="Y212" i="1"/>
  <c r="Q204" i="1"/>
  <c r="M160" i="1"/>
  <c r="AF219" i="1"/>
  <c r="X211" i="1"/>
  <c r="T207" i="1"/>
  <c r="N201" i="1"/>
  <c r="AB215" i="1"/>
  <c r="M200" i="1"/>
  <c r="M176" i="1" s="1"/>
  <c r="Y218" i="1"/>
  <c r="U214" i="1"/>
  <c r="Q210" i="1"/>
  <c r="Q186" i="1" s="1"/>
  <c r="M206" i="1"/>
  <c r="M182" i="1" s="1"/>
  <c r="Z219" i="1"/>
  <c r="V215" i="1"/>
  <c r="R211" i="1"/>
  <c r="N207" i="1"/>
  <c r="N183" i="1" s="1"/>
  <c r="X217" i="1"/>
  <c r="P209" i="1"/>
  <c r="T213" i="1"/>
  <c r="L205" i="1"/>
  <c r="J203" i="1"/>
  <c r="AA220" i="1"/>
  <c r="AA196" i="1" s="1"/>
  <c r="S212" i="1"/>
  <c r="K204" i="1"/>
  <c r="I202" i="1"/>
  <c r="H201" i="1"/>
  <c r="O208" i="1"/>
  <c r="W216" i="1"/>
  <c r="G200" i="1"/>
  <c r="G176" i="1" s="1"/>
  <c r="G166" i="1" s="1"/>
  <c r="G160" i="1"/>
  <c r="D373" i="1"/>
  <c r="AS151" i="1"/>
  <c r="AK151" i="1"/>
  <c r="AC151" i="1"/>
  <c r="AX151" i="1"/>
  <c r="AP151" i="1"/>
  <c r="AH151" i="1"/>
  <c r="Z151" i="1"/>
  <c r="AW151" i="1"/>
  <c r="AO151" i="1"/>
  <c r="AG151" i="1"/>
  <c r="Y151" i="1"/>
  <c r="AV151" i="1"/>
  <c r="AN151" i="1"/>
  <c r="AF151" i="1"/>
  <c r="X151" i="1"/>
  <c r="AR151" i="1"/>
  <c r="AB151" i="1"/>
  <c r="AM151" i="1"/>
  <c r="W151" i="1"/>
  <c r="W421" i="1" s="1"/>
  <c r="AJ151" i="1"/>
  <c r="AI151" i="1"/>
  <c r="AL151" i="1"/>
  <c r="AE151" i="1"/>
  <c r="AD151" i="1"/>
  <c r="AA151" i="1"/>
  <c r="AU151" i="1"/>
  <c r="AT151" i="1"/>
  <c r="AQ151" i="1"/>
  <c r="AS281" i="1"/>
  <c r="AK281" i="1"/>
  <c r="AC281" i="1"/>
  <c r="U281" i="1"/>
  <c r="AR281" i="1"/>
  <c r="AJ281" i="1"/>
  <c r="AB281" i="1"/>
  <c r="T281" i="1"/>
  <c r="AW281" i="1"/>
  <c r="AO281" i="1"/>
  <c r="AG281" i="1"/>
  <c r="Y281" i="1"/>
  <c r="AV281" i="1"/>
  <c r="AN281" i="1"/>
  <c r="AF281" i="1"/>
  <c r="X281" i="1"/>
  <c r="AM281" i="1"/>
  <c r="W281" i="1"/>
  <c r="AI281" i="1"/>
  <c r="AH281" i="1"/>
  <c r="AE281" i="1"/>
  <c r="AA281" i="1"/>
  <c r="AT281" i="1"/>
  <c r="V281" i="1"/>
  <c r="AQ281" i="1"/>
  <c r="AP281" i="1"/>
  <c r="AL281" i="1"/>
  <c r="AU281" i="1"/>
  <c r="AD281" i="1"/>
  <c r="Z281" i="1"/>
  <c r="L349" i="1"/>
  <c r="L12" i="1" s="1"/>
  <c r="AV349" i="1"/>
  <c r="AV12" i="1" s="1"/>
  <c r="I349" i="1"/>
  <c r="I12" i="1" s="1"/>
  <c r="Z349" i="1"/>
  <c r="Z12" i="1" s="1"/>
  <c r="D365" i="1"/>
  <c r="AW143" i="1"/>
  <c r="AO143" i="1"/>
  <c r="AG143" i="1"/>
  <c r="Y143" i="1"/>
  <c r="Q143" i="1"/>
  <c r="AR143" i="1"/>
  <c r="AJ143" i="1"/>
  <c r="AB143" i="1"/>
  <c r="T143" i="1"/>
  <c r="AT143" i="1"/>
  <c r="AI143" i="1"/>
  <c r="X143" i="1"/>
  <c r="AQ143" i="1"/>
  <c r="AF143" i="1"/>
  <c r="V143" i="1"/>
  <c r="AN143" i="1"/>
  <c r="AD143" i="1"/>
  <c r="S143" i="1"/>
  <c r="AX143" i="1"/>
  <c r="AM143" i="1"/>
  <c r="AC143" i="1"/>
  <c r="R143" i="1"/>
  <c r="AP143" i="1"/>
  <c r="U143" i="1"/>
  <c r="AL143" i="1"/>
  <c r="P143" i="1"/>
  <c r="AK143" i="1"/>
  <c r="O143" i="1"/>
  <c r="O413" i="1" s="1"/>
  <c r="AH143" i="1"/>
  <c r="AE143" i="1"/>
  <c r="AV143" i="1"/>
  <c r="AA143" i="1"/>
  <c r="AU143" i="1"/>
  <c r="Z143" i="1"/>
  <c r="AS143" i="1"/>
  <c r="W143" i="1"/>
  <c r="AF268" i="1"/>
  <c r="X268" i="1"/>
  <c r="P268" i="1"/>
  <c r="H268" i="1"/>
  <c r="AE268" i="1"/>
  <c r="W268" i="1"/>
  <c r="O268" i="1"/>
  <c r="G268" i="1"/>
  <c r="AJ268" i="1"/>
  <c r="AB268" i="1"/>
  <c r="T268" i="1"/>
  <c r="L268" i="1"/>
  <c r="AI268" i="1"/>
  <c r="AA268" i="1"/>
  <c r="S268" i="1"/>
  <c r="K268" i="1"/>
  <c r="Z268" i="1"/>
  <c r="J268" i="1"/>
  <c r="U268" i="1"/>
  <c r="Y268" i="1"/>
  <c r="R268" i="1"/>
  <c r="AH268" i="1"/>
  <c r="N268" i="1"/>
  <c r="AG268" i="1"/>
  <c r="M268" i="1"/>
  <c r="AD268" i="1"/>
  <c r="I268" i="1"/>
  <c r="AC268" i="1"/>
  <c r="V268" i="1"/>
  <c r="Q268" i="1"/>
  <c r="AJ218" i="1"/>
  <c r="AF214" i="1"/>
  <c r="AB210" i="1"/>
  <c r="AB186" i="1" s="1"/>
  <c r="X206" i="1"/>
  <c r="X182" i="1" s="1"/>
  <c r="T202" i="1"/>
  <c r="AL220" i="1"/>
  <c r="AL196" i="1" s="1"/>
  <c r="AH216" i="1"/>
  <c r="AD212" i="1"/>
  <c r="AD188" i="1" s="1"/>
  <c r="Z208" i="1"/>
  <c r="V204" i="1"/>
  <c r="R200" i="1"/>
  <c r="R176" i="1" s="1"/>
  <c r="R166" i="1" s="1"/>
  <c r="AI217" i="1"/>
  <c r="AA209" i="1"/>
  <c r="AK219" i="1"/>
  <c r="AC211" i="1"/>
  <c r="AE213" i="1"/>
  <c r="AE189" i="1" s="1"/>
  <c r="W205" i="1"/>
  <c r="U203" i="1"/>
  <c r="S201" i="1"/>
  <c r="Y207" i="1"/>
  <c r="AG215" i="1"/>
  <c r="R160" i="1"/>
  <c r="AF38" i="1"/>
  <c r="AE220" i="1"/>
  <c r="AE196" i="1" s="1"/>
  <c r="AA216" i="1"/>
  <c r="W212" i="1"/>
  <c r="W188" i="1" s="1"/>
  <c r="S208" i="1"/>
  <c r="O204" i="1"/>
  <c r="AB217" i="1"/>
  <c r="X213" i="1"/>
  <c r="X189" i="1" s="1"/>
  <c r="T209" i="1"/>
  <c r="P205" i="1"/>
  <c r="AD219" i="1"/>
  <c r="V211" i="1"/>
  <c r="V187" i="1" s="1"/>
  <c r="Z215" i="1"/>
  <c r="R207" i="1"/>
  <c r="M202" i="1"/>
  <c r="L201" i="1"/>
  <c r="K200" i="1"/>
  <c r="K176" i="1" s="1"/>
  <c r="K166" i="1" s="1"/>
  <c r="Y214" i="1"/>
  <c r="Q206" i="1"/>
  <c r="Q182" i="1" s="1"/>
  <c r="K160" i="1"/>
  <c r="U210" i="1"/>
  <c r="U186" i="1" s="1"/>
  <c r="N203" i="1"/>
  <c r="AC218" i="1"/>
  <c r="H349" i="1"/>
  <c r="H12" i="1" s="1"/>
  <c r="AH270" i="1"/>
  <c r="Z270" i="1"/>
  <c r="R270" i="1"/>
  <c r="J270" i="1"/>
  <c r="AG270" i="1"/>
  <c r="Y270" i="1"/>
  <c r="Q270" i="1"/>
  <c r="I270" i="1"/>
  <c r="AL270" i="1"/>
  <c r="AD270" i="1"/>
  <c r="V270" i="1"/>
  <c r="N270" i="1"/>
  <c r="AK270" i="1"/>
  <c r="AC270" i="1"/>
  <c r="U270" i="1"/>
  <c r="M270" i="1"/>
  <c r="AB270" i="1"/>
  <c r="L270" i="1"/>
  <c r="W270" i="1"/>
  <c r="AA270" i="1"/>
  <c r="T270" i="1"/>
  <c r="AJ270" i="1"/>
  <c r="P270" i="1"/>
  <c r="AI270" i="1"/>
  <c r="O270" i="1"/>
  <c r="AF270" i="1"/>
  <c r="K270" i="1"/>
  <c r="AE270" i="1"/>
  <c r="X270" i="1"/>
  <c r="S270" i="1"/>
  <c r="AG218" i="1"/>
  <c r="AC214" i="1"/>
  <c r="Y210" i="1"/>
  <c r="Y186" i="1" s="1"/>
  <c r="U206" i="1"/>
  <c r="U182" i="1" s="1"/>
  <c r="AH219" i="1"/>
  <c r="AD215" i="1"/>
  <c r="Z211" i="1"/>
  <c r="V207" i="1"/>
  <c r="AB213" i="1"/>
  <c r="T205" i="1"/>
  <c r="T181" i="1" s="1"/>
  <c r="R203" i="1"/>
  <c r="O200" i="1"/>
  <c r="AF217" i="1"/>
  <c r="X209" i="1"/>
  <c r="X185" i="1" s="1"/>
  <c r="AE216" i="1"/>
  <c r="W208" i="1"/>
  <c r="Q202" i="1"/>
  <c r="S204" i="1"/>
  <c r="P201" i="1"/>
  <c r="AI220" i="1"/>
  <c r="AI196" i="1" s="1"/>
  <c r="O160" i="1"/>
  <c r="AA212" i="1"/>
  <c r="AA188" i="1" s="1"/>
  <c r="B239" i="1"/>
  <c r="C137" i="1"/>
  <c r="B180" i="1"/>
  <c r="D253" i="1"/>
  <c r="AF193" i="1"/>
  <c r="X193" i="1"/>
  <c r="AR193" i="1"/>
  <c r="AB193" i="1"/>
  <c r="AT193" i="1"/>
  <c r="AI193" i="1"/>
  <c r="AE193" i="1"/>
  <c r="AD193" i="1"/>
  <c r="AL193" i="1"/>
  <c r="AU193" i="1"/>
  <c r="Z193" i="1"/>
  <c r="W193" i="1"/>
  <c r="AS193" i="1"/>
  <c r="AN349" i="1"/>
  <c r="AN12" i="1" s="1"/>
  <c r="T349" i="1"/>
  <c r="T12" i="1" s="1"/>
  <c r="K349" i="1"/>
  <c r="K12" i="1" s="1"/>
  <c r="N349" i="1"/>
  <c r="N12" i="1" s="1"/>
  <c r="Q349" i="1"/>
  <c r="Q12" i="1" s="1"/>
  <c r="AH349" i="1"/>
  <c r="AH12" i="1" s="1"/>
  <c r="AF185" i="1"/>
  <c r="P185" i="1"/>
  <c r="AJ185" i="1"/>
  <c r="T185" i="1"/>
  <c r="D245" i="1"/>
  <c r="S185" i="1"/>
  <c r="AK185" i="1"/>
  <c r="AI185" i="1"/>
  <c r="W185" i="1"/>
  <c r="V185" i="1"/>
  <c r="AL185" i="1"/>
  <c r="AA185" i="1"/>
  <c r="Q185" i="1"/>
  <c r="AM185" i="1"/>
  <c r="D369" i="1"/>
  <c r="AQ147" i="1"/>
  <c r="AI147" i="1"/>
  <c r="AA147" i="1"/>
  <c r="S147" i="1"/>
  <c r="S417" i="1" s="1"/>
  <c r="AT147" i="1"/>
  <c r="AL147" i="1"/>
  <c r="AD147" i="1"/>
  <c r="V147" i="1"/>
  <c r="AP147" i="1"/>
  <c r="AF147" i="1"/>
  <c r="U147" i="1"/>
  <c r="AX147" i="1"/>
  <c r="AN147" i="1"/>
  <c r="AC147" i="1"/>
  <c r="AV147" i="1"/>
  <c r="AK147" i="1"/>
  <c r="Z147" i="1"/>
  <c r="AU147" i="1"/>
  <c r="AJ147" i="1"/>
  <c r="Y147" i="1"/>
  <c r="AW147" i="1"/>
  <c r="AB147" i="1"/>
  <c r="AS147" i="1"/>
  <c r="X147" i="1"/>
  <c r="AR147" i="1"/>
  <c r="W147" i="1"/>
  <c r="AO147" i="1"/>
  <c r="T147" i="1"/>
  <c r="AM147" i="1"/>
  <c r="AH147" i="1"/>
  <c r="AG147" i="1"/>
  <c r="AE147" i="1"/>
  <c r="AJ272" i="1"/>
  <c r="AB272" i="1"/>
  <c r="T272" i="1"/>
  <c r="L272" i="1"/>
  <c r="AI272" i="1"/>
  <c r="AA272" i="1"/>
  <c r="S272" i="1"/>
  <c r="K272" i="1"/>
  <c r="AN272" i="1"/>
  <c r="AF272" i="1"/>
  <c r="X272" i="1"/>
  <c r="P272" i="1"/>
  <c r="AM272" i="1"/>
  <c r="AE272" i="1"/>
  <c r="W272" i="1"/>
  <c r="O272" i="1"/>
  <c r="AD272" i="1"/>
  <c r="N272" i="1"/>
  <c r="Y272" i="1"/>
  <c r="AC272" i="1"/>
  <c r="V272" i="1"/>
  <c r="AL272" i="1"/>
  <c r="R272" i="1"/>
  <c r="AK272" i="1"/>
  <c r="Q272" i="1"/>
  <c r="AH272" i="1"/>
  <c r="M272" i="1"/>
  <c r="AG272" i="1"/>
  <c r="Z272" i="1"/>
  <c r="U272" i="1"/>
  <c r="AB219" i="1"/>
  <c r="X215" i="1"/>
  <c r="T211" i="1"/>
  <c r="T187" i="1" s="1"/>
  <c r="P207" i="1"/>
  <c r="AC220" i="1"/>
  <c r="AC196" i="1" s="1"/>
  <c r="Y216" i="1"/>
  <c r="U212" i="1"/>
  <c r="U188" i="1" s="1"/>
  <c r="Q208" i="1"/>
  <c r="M204" i="1"/>
  <c r="W214" i="1"/>
  <c r="O206" i="1"/>
  <c r="O182" i="1" s="1"/>
  <c r="AA218" i="1"/>
  <c r="S210" i="1"/>
  <c r="S186" i="1" s="1"/>
  <c r="L203" i="1"/>
  <c r="K202" i="1"/>
  <c r="K178" i="1" s="1"/>
  <c r="J201" i="1"/>
  <c r="I200" i="1"/>
  <c r="I176" i="1" s="1"/>
  <c r="I166" i="1" s="1"/>
  <c r="Z217" i="1"/>
  <c r="R209" i="1"/>
  <c r="R185" i="1" s="1"/>
  <c r="N205" i="1"/>
  <c r="V213" i="1"/>
  <c r="I160" i="1"/>
  <c r="M38" i="1"/>
  <c r="AR218" i="1"/>
  <c r="AN214" i="1"/>
  <c r="AJ210" i="1"/>
  <c r="AJ186" i="1" s="1"/>
  <c r="AF206" i="1"/>
  <c r="AF182" i="1" s="1"/>
  <c r="AB202" i="1"/>
  <c r="AT220" i="1"/>
  <c r="AT196" i="1" s="1"/>
  <c r="AP216" i="1"/>
  <c r="AL212" i="1"/>
  <c r="AL188" i="1" s="1"/>
  <c r="AH208" i="1"/>
  <c r="AD204" i="1"/>
  <c r="AD180" i="1" s="1"/>
  <c r="Z200" i="1"/>
  <c r="AM213" i="1"/>
  <c r="AE205" i="1"/>
  <c r="AO215" i="1"/>
  <c r="AG207" i="1"/>
  <c r="AQ217" i="1"/>
  <c r="AQ193" i="1" s="1"/>
  <c r="AI209" i="1"/>
  <c r="AC203" i="1"/>
  <c r="AC179" i="1" s="1"/>
  <c r="AA201" i="1"/>
  <c r="AK211" i="1"/>
  <c r="AS219" i="1"/>
  <c r="J349" i="1"/>
  <c r="J12" i="1" s="1"/>
  <c r="D356" i="1"/>
  <c r="AA134" i="1"/>
  <c r="S134" i="1"/>
  <c r="K134" i="1"/>
  <c r="Y134" i="1"/>
  <c r="Q134" i="1"/>
  <c r="I134" i="1"/>
  <c r="W134" i="1"/>
  <c r="O134" i="1"/>
  <c r="G134" i="1"/>
  <c r="G120" i="1" s="1"/>
  <c r="G123" i="1" s="1"/>
  <c r="G45" i="1" s="1"/>
  <c r="G433" i="1" s="1"/>
  <c r="AD134" i="1"/>
  <c r="V134" i="1"/>
  <c r="N134" i="1"/>
  <c r="F134" i="1"/>
  <c r="X134" i="1"/>
  <c r="H134" i="1"/>
  <c r="H120" i="1" s="1"/>
  <c r="H123" i="1" s="1"/>
  <c r="H45" i="1" s="1"/>
  <c r="U134" i="1"/>
  <c r="T134" i="1"/>
  <c r="R134" i="1"/>
  <c r="P134" i="1"/>
  <c r="AC134" i="1"/>
  <c r="M134" i="1"/>
  <c r="AB134" i="1"/>
  <c r="L134" i="1"/>
  <c r="Z134" i="1"/>
  <c r="J134" i="1"/>
  <c r="F119" i="1" a="1"/>
  <c r="AJ219" i="1"/>
  <c r="AF215" i="1"/>
  <c r="AB211" i="1"/>
  <c r="X207" i="1"/>
  <c r="AK220" i="1"/>
  <c r="AK196" i="1" s="1"/>
  <c r="AG216" i="1"/>
  <c r="AC212" i="1"/>
  <c r="Y208" i="1"/>
  <c r="U204" i="1"/>
  <c r="U180" i="1" s="1"/>
  <c r="AI218" i="1"/>
  <c r="AA210" i="1"/>
  <c r="AA186" i="1" s="1"/>
  <c r="R201" i="1"/>
  <c r="Q200" i="1"/>
  <c r="Q176" i="1" s="1"/>
  <c r="Q166" i="1" s="1"/>
  <c r="AE214" i="1"/>
  <c r="W206" i="1"/>
  <c r="W182" i="1" s="1"/>
  <c r="AD213" i="1"/>
  <c r="V205" i="1"/>
  <c r="V181" i="1" s="1"/>
  <c r="T203" i="1"/>
  <c r="T179" i="1" s="1"/>
  <c r="S202" i="1"/>
  <c r="Q160" i="1"/>
  <c r="AH217" i="1"/>
  <c r="AH193" i="1" s="1"/>
  <c r="Z209" i="1"/>
  <c r="Z185" i="1" s="1"/>
  <c r="I113" i="1"/>
  <c r="I115" i="1" s="1"/>
  <c r="AP188" i="1"/>
  <c r="Z188" i="1"/>
  <c r="D248" i="1"/>
  <c r="AK188" i="1"/>
  <c r="AF188" i="1"/>
  <c r="AO188" i="1"/>
  <c r="AN188" i="1"/>
  <c r="S188" i="1"/>
  <c r="AC188" i="1"/>
  <c r="AM188" i="1"/>
  <c r="Y188" i="1"/>
  <c r="L179" i="1"/>
  <c r="AF179" i="1"/>
  <c r="P179" i="1"/>
  <c r="Z179" i="1"/>
  <c r="AG179" i="1"/>
  <c r="K179" i="1"/>
  <c r="AE179" i="1"/>
  <c r="U179" i="1"/>
  <c r="J179" i="1"/>
  <c r="D239" i="1"/>
  <c r="AD179" i="1"/>
  <c r="R179" i="1"/>
  <c r="N179" i="1"/>
  <c r="W179" i="1"/>
  <c r="Q179" i="1"/>
  <c r="AE267" i="1"/>
  <c r="W267" i="1"/>
  <c r="O267" i="1"/>
  <c r="G267" i="1"/>
  <c r="AD267" i="1"/>
  <c r="V267" i="1"/>
  <c r="N267" i="1"/>
  <c r="F267" i="1"/>
  <c r="AI267" i="1"/>
  <c r="AA267" i="1"/>
  <c r="S267" i="1"/>
  <c r="K267" i="1"/>
  <c r="AH267" i="1"/>
  <c r="Z267" i="1"/>
  <c r="R267" i="1"/>
  <c r="J267" i="1"/>
  <c r="Y267" i="1"/>
  <c r="I267" i="1"/>
  <c r="T267" i="1"/>
  <c r="AG267" i="1"/>
  <c r="M267" i="1"/>
  <c r="AC267" i="1"/>
  <c r="H267" i="1"/>
  <c r="X267" i="1"/>
  <c r="U267" i="1"/>
  <c r="Q267" i="1"/>
  <c r="P267" i="1"/>
  <c r="AF267" i="1"/>
  <c r="AB267" i="1"/>
  <c r="L267" i="1"/>
  <c r="F293" i="1" a="1"/>
  <c r="AM219" i="1"/>
  <c r="AI215" i="1"/>
  <c r="AE211" i="1"/>
  <c r="AA207" i="1"/>
  <c r="W203" i="1"/>
  <c r="AK217" i="1"/>
  <c r="AK193" i="1" s="1"/>
  <c r="AG213" i="1"/>
  <c r="AC209" i="1"/>
  <c r="AC185" i="1" s="1"/>
  <c r="Y205" i="1"/>
  <c r="U201" i="1"/>
  <c r="U177" i="1" s="1"/>
  <c r="AH214" i="1"/>
  <c r="Z206" i="1"/>
  <c r="Z182" i="1" s="1"/>
  <c r="AJ216" i="1"/>
  <c r="AB208" i="1"/>
  <c r="AB184" i="1" s="1"/>
  <c r="V202" i="1"/>
  <c r="AL218" i="1"/>
  <c r="AD210" i="1"/>
  <c r="AD186" i="1" s="1"/>
  <c r="T200" i="1"/>
  <c r="T176" i="1" s="1"/>
  <c r="T160" i="1"/>
  <c r="X204" i="1"/>
  <c r="AF212" i="1"/>
  <c r="AN220" i="1"/>
  <c r="AN196" i="1" s="1"/>
  <c r="AO218" i="1"/>
  <c r="AK214" i="1"/>
  <c r="AG210" i="1"/>
  <c r="AG186" i="1" s="1"/>
  <c r="AC206" i="1"/>
  <c r="AC182" i="1" s="1"/>
  <c r="AP219" i="1"/>
  <c r="AL215" i="1"/>
  <c r="AH211" i="1"/>
  <c r="AD207" i="1"/>
  <c r="AD183" i="1" s="1"/>
  <c r="Z203" i="1"/>
  <c r="AN217" i="1"/>
  <c r="AN193" i="1" s="1"/>
  <c r="AF209" i="1"/>
  <c r="AJ213" i="1"/>
  <c r="AJ189" i="1" s="1"/>
  <c r="AB205" i="1"/>
  <c r="W200" i="1"/>
  <c r="W176" i="1" s="1"/>
  <c r="AQ220" i="1"/>
  <c r="AQ196" i="1" s="1"/>
  <c r="AI212" i="1"/>
  <c r="AI188" i="1" s="1"/>
  <c r="AA204" i="1"/>
  <c r="AM216" i="1"/>
  <c r="Y202" i="1"/>
  <c r="AE208" i="1"/>
  <c r="AE184" i="1" s="1"/>
  <c r="X201" i="1"/>
  <c r="W160" i="1"/>
  <c r="D375" i="1"/>
  <c r="AR153" i="1"/>
  <c r="AJ153" i="1"/>
  <c r="AB153" i="1"/>
  <c r="AW153" i="1"/>
  <c r="AO153" i="1"/>
  <c r="AG153" i="1"/>
  <c r="Y153" i="1"/>
  <c r="Y423" i="1" s="1"/>
  <c r="Z423" i="1" s="1"/>
  <c r="AA423" i="1" s="1"/>
  <c r="AV153" i="1"/>
  <c r="AN153" i="1"/>
  <c r="AF153" i="1"/>
  <c r="AU153" i="1"/>
  <c r="AM153" i="1"/>
  <c r="AE153" i="1"/>
  <c r="AI153" i="1"/>
  <c r="AT153" i="1"/>
  <c r="AD153" i="1"/>
  <c r="AQ153" i="1"/>
  <c r="AA153" i="1"/>
  <c r="AP153" i="1"/>
  <c r="Z153" i="1"/>
  <c r="AS153" i="1"/>
  <c r="AL153" i="1"/>
  <c r="AK153" i="1"/>
  <c r="AH153" i="1"/>
  <c r="AC153" i="1"/>
  <c r="AX153" i="1"/>
  <c r="AX284" i="1"/>
  <c r="AP284" i="1"/>
  <c r="AH284" i="1"/>
  <c r="Z284" i="1"/>
  <c r="AU284" i="1"/>
  <c r="AL284" i="1"/>
  <c r="AC284" i="1"/>
  <c r="AT284" i="1"/>
  <c r="AK284" i="1"/>
  <c r="AB284" i="1"/>
  <c r="AZ284" i="1"/>
  <c r="AZ289" i="1" s="1"/>
  <c r="AQ284" i="1"/>
  <c r="AG284" i="1"/>
  <c r="X284" i="1"/>
  <c r="AY284" i="1"/>
  <c r="AO284" i="1"/>
  <c r="AF284" i="1"/>
  <c r="W284" i="1"/>
  <c r="AW284" i="1"/>
  <c r="AE284" i="1"/>
  <c r="AS284" i="1"/>
  <c r="AA284" i="1"/>
  <c r="AR284" i="1"/>
  <c r="Y284" i="1"/>
  <c r="AN284" i="1"/>
  <c r="AJ284" i="1"/>
  <c r="AI284" i="1"/>
  <c r="AD284" i="1"/>
  <c r="AV284" i="1"/>
  <c r="AM284" i="1"/>
  <c r="O349" i="1"/>
  <c r="O12" i="1" s="1"/>
  <c r="P349" i="1"/>
  <c r="P12" i="1" s="1"/>
  <c r="AA349" i="1"/>
  <c r="AA12" i="1" s="1"/>
  <c r="V349" i="1"/>
  <c r="V12" i="1" s="1"/>
  <c r="Y349" i="1"/>
  <c r="Y12" i="1" s="1"/>
  <c r="AP349" i="1"/>
  <c r="AP12" i="1" s="1"/>
  <c r="AN276" i="1"/>
  <c r="AF276" i="1"/>
  <c r="X276" i="1"/>
  <c r="P276" i="1"/>
  <c r="AM276" i="1"/>
  <c r="AE276" i="1"/>
  <c r="W276" i="1"/>
  <c r="O276" i="1"/>
  <c r="AR276" i="1"/>
  <c r="AJ276" i="1"/>
  <c r="AB276" i="1"/>
  <c r="T276" i="1"/>
  <c r="AQ276" i="1"/>
  <c r="AI276" i="1"/>
  <c r="AA276" i="1"/>
  <c r="S276" i="1"/>
  <c r="AH276" i="1"/>
  <c r="R276" i="1"/>
  <c r="AD276" i="1"/>
  <c r="AC276" i="1"/>
  <c r="AK276" i="1"/>
  <c r="Z276" i="1"/>
  <c r="V276" i="1"/>
  <c r="AP276" i="1"/>
  <c r="U276" i="1"/>
  <c r="AO276" i="1"/>
  <c r="Q276" i="1"/>
  <c r="AL276" i="1"/>
  <c r="AG276" i="1"/>
  <c r="Y276" i="1"/>
  <c r="D363" i="1"/>
  <c r="AT141" i="1"/>
  <c r="AL141" i="1"/>
  <c r="AD141" i="1"/>
  <c r="V141" i="1"/>
  <c r="N141" i="1"/>
  <c r="AW141" i="1"/>
  <c r="AO141" i="1"/>
  <c r="AG141" i="1"/>
  <c r="Y141" i="1"/>
  <c r="Q141" i="1"/>
  <c r="AV141" i="1"/>
  <c r="AK141" i="1"/>
  <c r="AA141" i="1"/>
  <c r="P141" i="1"/>
  <c r="AS141" i="1"/>
  <c r="AI141" i="1"/>
  <c r="X141" i="1"/>
  <c r="M141" i="1"/>
  <c r="M411" i="1" s="1"/>
  <c r="N411" i="1" s="1"/>
  <c r="AQ141" i="1"/>
  <c r="AF141" i="1"/>
  <c r="U141" i="1"/>
  <c r="AP141" i="1"/>
  <c r="AE141" i="1"/>
  <c r="T141" i="1"/>
  <c r="AH141" i="1"/>
  <c r="AC141" i="1"/>
  <c r="AX141" i="1"/>
  <c r="AB141" i="1"/>
  <c r="AU141" i="1"/>
  <c r="Z141" i="1"/>
  <c r="AR141" i="1"/>
  <c r="W141" i="1"/>
  <c r="AN141" i="1"/>
  <c r="S141" i="1"/>
  <c r="AM141" i="1"/>
  <c r="R141" i="1"/>
  <c r="AJ141" i="1"/>
  <c r="O141" i="1"/>
  <c r="AR280" i="1"/>
  <c r="AJ280" i="1"/>
  <c r="AB280" i="1"/>
  <c r="T280" i="1"/>
  <c r="AQ280" i="1"/>
  <c r="AI280" i="1"/>
  <c r="AA280" i="1"/>
  <c r="S280" i="1"/>
  <c r="AV280" i="1"/>
  <c r="AN280" i="1"/>
  <c r="AF280" i="1"/>
  <c r="X280" i="1"/>
  <c r="AU280" i="1"/>
  <c r="AM280" i="1"/>
  <c r="AE280" i="1"/>
  <c r="W280" i="1"/>
  <c r="AL280" i="1"/>
  <c r="V280" i="1"/>
  <c r="AH280" i="1"/>
  <c r="AG280" i="1"/>
  <c r="AO280" i="1"/>
  <c r="AD280" i="1"/>
  <c r="Z280" i="1"/>
  <c r="AT280" i="1"/>
  <c r="Y280" i="1"/>
  <c r="AS280" i="1"/>
  <c r="U280" i="1"/>
  <c r="AP280" i="1"/>
  <c r="AK280" i="1"/>
  <c r="AC280" i="1"/>
  <c r="D390" i="1"/>
  <c r="P366" i="1"/>
  <c r="Q366" i="1" s="1"/>
  <c r="R366" i="1" s="1"/>
  <c r="S366" i="1" s="1"/>
  <c r="T366" i="1" s="1"/>
  <c r="U366" i="1" s="1"/>
  <c r="V366" i="1" s="1"/>
  <c r="W366" i="1" s="1"/>
  <c r="X366" i="1" s="1"/>
  <c r="Y366" i="1" s="1"/>
  <c r="Z366" i="1" s="1"/>
  <c r="AA366" i="1" s="1"/>
  <c r="AB366" i="1" s="1"/>
  <c r="AC366" i="1" s="1"/>
  <c r="AD366" i="1" s="1"/>
  <c r="AE366" i="1" s="1"/>
  <c r="AF366" i="1" s="1"/>
  <c r="AG366" i="1" s="1"/>
  <c r="AH366" i="1" s="1"/>
  <c r="AI366" i="1" s="1"/>
  <c r="AJ366" i="1" s="1"/>
  <c r="AK366" i="1" s="1"/>
  <c r="AL366" i="1" s="1"/>
  <c r="AM366" i="1" s="1"/>
  <c r="AN366" i="1" s="1"/>
  <c r="AO366" i="1" s="1"/>
  <c r="AP366" i="1" s="1"/>
  <c r="AQ366" i="1" s="1"/>
  <c r="AR366" i="1" s="1"/>
  <c r="AS366" i="1" s="1"/>
  <c r="AT366" i="1" s="1"/>
  <c r="AU366" i="1" s="1"/>
  <c r="AV366" i="1" s="1"/>
  <c r="AW366" i="1" s="1"/>
  <c r="AX366" i="1" s="1"/>
  <c r="AJ195" i="1"/>
  <c r="AB195" i="1"/>
  <c r="D255" i="1"/>
  <c r="AV195" i="1"/>
  <c r="AN195" i="1"/>
  <c r="AF195" i="1"/>
  <c r="AU195" i="1"/>
  <c r="AK195" i="1"/>
  <c r="Z195" i="1"/>
  <c r="AG195" i="1"/>
  <c r="AP195" i="1"/>
  <c r="AD195" i="1"/>
  <c r="AT195" i="1"/>
  <c r="AM195" i="1"/>
  <c r="AH195" i="1"/>
  <c r="AW195" i="1"/>
  <c r="AS195" i="1"/>
  <c r="AI195" i="1"/>
  <c r="AX349" i="1"/>
  <c r="AX12" i="1" s="1"/>
  <c r="D249" i="1"/>
  <c r="AN189" i="1"/>
  <c r="AB189" i="1"/>
  <c r="T189" i="1"/>
  <c r="AQ189" i="1"/>
  <c r="AG189" i="1"/>
  <c r="V189" i="1"/>
  <c r="AM189" i="1"/>
  <c r="AC189" i="1"/>
  <c r="AL189" i="1"/>
  <c r="AA189" i="1"/>
  <c r="AK189" i="1"/>
  <c r="Y189" i="1"/>
  <c r="AP189" i="1"/>
  <c r="AO189" i="1"/>
  <c r="AD189" i="1"/>
  <c r="AQ279" i="1"/>
  <c r="AI279" i="1"/>
  <c r="AA279" i="1"/>
  <c r="S279" i="1"/>
  <c r="AP279" i="1"/>
  <c r="AH279" i="1"/>
  <c r="Z279" i="1"/>
  <c r="R279" i="1"/>
  <c r="AU279" i="1"/>
  <c r="AM279" i="1"/>
  <c r="AE279" i="1"/>
  <c r="W279" i="1"/>
  <c r="AT279" i="1"/>
  <c r="AL279" i="1"/>
  <c r="AD279" i="1"/>
  <c r="V279" i="1"/>
  <c r="AK279" i="1"/>
  <c r="U279" i="1"/>
  <c r="AG279" i="1"/>
  <c r="AF279" i="1"/>
  <c r="AR279" i="1"/>
  <c r="T279" i="1"/>
  <c r="AN279" i="1"/>
  <c r="AC279" i="1"/>
  <c r="AB279" i="1"/>
  <c r="Y279" i="1"/>
  <c r="AS279" i="1"/>
  <c r="X279" i="1"/>
  <c r="AO279" i="1"/>
  <c r="AJ279" i="1"/>
  <c r="AL217" i="1"/>
  <c r="AH213" i="1"/>
  <c r="AH189" i="1" s="1"/>
  <c r="AD209" i="1"/>
  <c r="AD185" i="1" s="1"/>
  <c r="Z205" i="1"/>
  <c r="AM218" i="1"/>
  <c r="AM194" i="1" s="1"/>
  <c r="AI214" i="1"/>
  <c r="AE210" i="1"/>
  <c r="AE186" i="1" s="1"/>
  <c r="AA206" i="1"/>
  <c r="AA182" i="1" s="1"/>
  <c r="AO220" i="1"/>
  <c r="AO196" i="1" s="1"/>
  <c r="AG212" i="1"/>
  <c r="AG188" i="1" s="1"/>
  <c r="Y204" i="1"/>
  <c r="Y180" i="1" s="1"/>
  <c r="AK216" i="1"/>
  <c r="AC208" i="1"/>
  <c r="X203" i="1"/>
  <c r="X179" i="1" s="1"/>
  <c r="W202" i="1"/>
  <c r="W178" i="1" s="1"/>
  <c r="V201" i="1"/>
  <c r="U200" i="1"/>
  <c r="U160" i="1"/>
  <c r="AJ215" i="1"/>
  <c r="AB207" i="1"/>
  <c r="AN219" i="1"/>
  <c r="AF211" i="1"/>
  <c r="AR219" i="1"/>
  <c r="AR195" i="1" s="1"/>
  <c r="AN215" i="1"/>
  <c r="AJ211" i="1"/>
  <c r="AF207" i="1"/>
  <c r="AS220" i="1"/>
  <c r="AS196" i="1" s="1"/>
  <c r="AO216" i="1"/>
  <c r="AK212" i="1"/>
  <c r="AG208" i="1"/>
  <c r="AC204" i="1"/>
  <c r="AC180" i="1" s="1"/>
  <c r="AM214" i="1"/>
  <c r="AE206" i="1"/>
  <c r="AE182" i="1" s="1"/>
  <c r="AB203" i="1"/>
  <c r="AB179" i="1" s="1"/>
  <c r="Z201" i="1"/>
  <c r="Z177" i="1" s="1"/>
  <c r="Y200" i="1"/>
  <c r="Y176" i="1" s="1"/>
  <c r="Y166" i="1" s="1"/>
  <c r="AQ218" i="1"/>
  <c r="AQ194" i="1" s="1"/>
  <c r="AI210" i="1"/>
  <c r="AI186" i="1" s="1"/>
  <c r="AP217" i="1"/>
  <c r="AP193" i="1" s="1"/>
  <c r="AH209" i="1"/>
  <c r="AH185" i="1" s="1"/>
  <c r="AL213" i="1"/>
  <c r="AD205" i="1"/>
  <c r="AA202" i="1"/>
  <c r="AA178" i="1" s="1"/>
  <c r="Y160" i="1"/>
  <c r="AG217" i="1"/>
  <c r="AG193" i="1" s="1"/>
  <c r="AC213" i="1"/>
  <c r="Y209" i="1"/>
  <c r="Y185" i="1" s="1"/>
  <c r="U205" i="1"/>
  <c r="Q201" i="1"/>
  <c r="AI219" i="1"/>
  <c r="AE215" i="1"/>
  <c r="AE191" i="1" s="1"/>
  <c r="AA211" i="1"/>
  <c r="W207" i="1"/>
  <c r="W183" i="1" s="1"/>
  <c r="S203" i="1"/>
  <c r="S179" i="1" s="1"/>
  <c r="R202" i="1"/>
  <c r="R178" i="1" s="1"/>
  <c r="AJ220" i="1"/>
  <c r="AJ196" i="1" s="1"/>
  <c r="AB212" i="1"/>
  <c r="AB188" i="1" s="1"/>
  <c r="T204" i="1"/>
  <c r="P160" i="1"/>
  <c r="AD214" i="1"/>
  <c r="V206" i="1"/>
  <c r="V182" i="1" s="1"/>
  <c r="AF216" i="1"/>
  <c r="X208" i="1"/>
  <c r="Z210" i="1"/>
  <c r="Z186" i="1" s="1"/>
  <c r="P200" i="1"/>
  <c r="P176" i="1" s="1"/>
  <c r="AH218" i="1"/>
  <c r="AH194" i="1" s="1"/>
  <c r="AV286" i="1"/>
  <c r="AN286" i="1"/>
  <c r="AF286" i="1"/>
  <c r="AZ286" i="1"/>
  <c r="AR286" i="1"/>
  <c r="AJ286" i="1"/>
  <c r="AB286" i="1"/>
  <c r="AY286" i="1"/>
  <c r="AQ286" i="1"/>
  <c r="AI286" i="1"/>
  <c r="AA286" i="1"/>
  <c r="AU286" i="1"/>
  <c r="AH286" i="1"/>
  <c r="AT286" i="1"/>
  <c r="AG286" i="1"/>
  <c r="BB286" i="1"/>
  <c r="AO286" i="1"/>
  <c r="AC286" i="1"/>
  <c r="BA286" i="1"/>
  <c r="AM286" i="1"/>
  <c r="Z286" i="1"/>
  <c r="AL286" i="1"/>
  <c r="AE286" i="1"/>
  <c r="AD286" i="1"/>
  <c r="Y286" i="1"/>
  <c r="AW286" i="1"/>
  <c r="AS286" i="1"/>
  <c r="AP286" i="1"/>
  <c r="AK286" i="1"/>
  <c r="AX286" i="1"/>
  <c r="AP278" i="1"/>
  <c r="AH278" i="1"/>
  <c r="Z278" i="1"/>
  <c r="R278" i="1"/>
  <c r="AO278" i="1"/>
  <c r="AG278" i="1"/>
  <c r="Y278" i="1"/>
  <c r="Q278" i="1"/>
  <c r="AT278" i="1"/>
  <c r="AL278" i="1"/>
  <c r="AD278" i="1"/>
  <c r="V278" i="1"/>
  <c r="AS278" i="1"/>
  <c r="AS294" i="1" s="1"/>
  <c r="AK278" i="1"/>
  <c r="AC278" i="1"/>
  <c r="U278" i="1"/>
  <c r="AJ278" i="1"/>
  <c r="T278" i="1"/>
  <c r="AF278" i="1"/>
  <c r="AE278" i="1"/>
  <c r="X278" i="1"/>
  <c r="AQ278" i="1"/>
  <c r="S278" i="1"/>
  <c r="AM278" i="1"/>
  <c r="AI278" i="1"/>
  <c r="AB278" i="1"/>
  <c r="AA278" i="1"/>
  <c r="AR278" i="1"/>
  <c r="AN278" i="1"/>
  <c r="W278" i="1"/>
  <c r="AH184" i="1"/>
  <c r="Z184" i="1"/>
  <c r="AL184" i="1"/>
  <c r="AD184" i="1"/>
  <c r="V184" i="1"/>
  <c r="N184" i="1"/>
  <c r="AI184" i="1"/>
  <c r="X184" i="1"/>
  <c r="D244" i="1"/>
  <c r="AC184" i="1"/>
  <c r="S184" i="1"/>
  <c r="Q184" i="1"/>
  <c r="AK184" i="1"/>
  <c r="AG184" i="1"/>
  <c r="Y184" i="1"/>
  <c r="O184" i="1"/>
  <c r="AJ184" i="1"/>
  <c r="AF184" i="1"/>
  <c r="W184" i="1"/>
  <c r="AB349" i="1"/>
  <c r="AB12" i="1" s="1"/>
  <c r="S349" i="1"/>
  <c r="S12" i="1" s="1"/>
  <c r="U349" i="1"/>
  <c r="U12" i="1" s="1"/>
  <c r="AL349" i="1"/>
  <c r="AL12" i="1" s="1"/>
  <c r="AO349" i="1"/>
  <c r="AO12" i="1" s="1"/>
  <c r="AI349" i="1"/>
  <c r="AI12" i="1" s="1"/>
  <c r="D254" i="1"/>
  <c r="AT194" i="1"/>
  <c r="AL194" i="1"/>
  <c r="AP194" i="1"/>
  <c r="Z194" i="1"/>
  <c r="AO194" i="1"/>
  <c r="AE194" i="1"/>
  <c r="AV194" i="1"/>
  <c r="AA194" i="1"/>
  <c r="AU194" i="1"/>
  <c r="AJ194" i="1"/>
  <c r="Y194" i="1"/>
  <c r="AS194" i="1"/>
  <c r="AI194" i="1"/>
  <c r="AG194" i="1"/>
  <c r="AC194" i="1"/>
  <c r="AR194" i="1"/>
  <c r="AF194" i="1"/>
  <c r="AJ183" i="1"/>
  <c r="AB183" i="1"/>
  <c r="T183" i="1"/>
  <c r="D243" i="1"/>
  <c r="AF183" i="1"/>
  <c r="X183" i="1"/>
  <c r="P183" i="1"/>
  <c r="R183" i="1"/>
  <c r="AI183" i="1"/>
  <c r="Y183" i="1"/>
  <c r="AH183" i="1"/>
  <c r="M183" i="1"/>
  <c r="AG183" i="1"/>
  <c r="V183" i="1"/>
  <c r="U183" i="1"/>
  <c r="Q183" i="1"/>
  <c r="AK183" i="1"/>
  <c r="AA183" i="1"/>
  <c r="D372" i="1"/>
  <c r="AQ150" i="1"/>
  <c r="AI150" i="1"/>
  <c r="AA150" i="1"/>
  <c r="AV150" i="1"/>
  <c r="AN150" i="1"/>
  <c r="AF150" i="1"/>
  <c r="X150" i="1"/>
  <c r="AU150" i="1"/>
  <c r="AM150" i="1"/>
  <c r="AE150" i="1"/>
  <c r="W150" i="1"/>
  <c r="AT150" i="1"/>
  <c r="AL150" i="1"/>
  <c r="AD150" i="1"/>
  <c r="V150" i="1"/>
  <c r="V420" i="1" s="1"/>
  <c r="W420" i="1" s="1"/>
  <c r="X420" i="1" s="1"/>
  <c r="AP150" i="1"/>
  <c r="Z150" i="1"/>
  <c r="AK150" i="1"/>
  <c r="AX150" i="1"/>
  <c r="AH150" i="1"/>
  <c r="AW150" i="1"/>
  <c r="AG150" i="1"/>
  <c r="AJ150" i="1"/>
  <c r="AC150" i="1"/>
  <c r="AB150" i="1"/>
  <c r="Y150" i="1"/>
  <c r="AS150" i="1"/>
  <c r="AR150" i="1"/>
  <c r="AO150" i="1"/>
  <c r="D368" i="1"/>
  <c r="AS146" i="1"/>
  <c r="AK146" i="1"/>
  <c r="AC146" i="1"/>
  <c r="U146" i="1"/>
  <c r="AV146" i="1"/>
  <c r="AN146" i="1"/>
  <c r="AF146" i="1"/>
  <c r="X146" i="1"/>
  <c r="AR146" i="1"/>
  <c r="AH146" i="1"/>
  <c r="W146" i="1"/>
  <c r="AP146" i="1"/>
  <c r="AE146" i="1"/>
  <c r="T146" i="1"/>
  <c r="AX146" i="1"/>
  <c r="AM146" i="1"/>
  <c r="AB146" i="1"/>
  <c r="R146" i="1"/>
  <c r="R416" i="1" s="1"/>
  <c r="S416" i="1" s="1"/>
  <c r="T416" i="1" s="1"/>
  <c r="U416" i="1" s="1"/>
  <c r="V416" i="1" s="1"/>
  <c r="W416" i="1" s="1"/>
  <c r="X416" i="1" s="1"/>
  <c r="Y416" i="1" s="1"/>
  <c r="Z416" i="1" s="1"/>
  <c r="AA416" i="1" s="1"/>
  <c r="AB416" i="1" s="1"/>
  <c r="AC416" i="1" s="1"/>
  <c r="AD416" i="1" s="1"/>
  <c r="AE416" i="1" s="1"/>
  <c r="AF416" i="1" s="1"/>
  <c r="AG416" i="1" s="1"/>
  <c r="AH416" i="1" s="1"/>
  <c r="AI416" i="1" s="1"/>
  <c r="AJ416" i="1" s="1"/>
  <c r="AK416" i="1" s="1"/>
  <c r="AL416" i="1" s="1"/>
  <c r="AM416" i="1" s="1"/>
  <c r="AN416" i="1" s="1"/>
  <c r="AO416" i="1" s="1"/>
  <c r="AP416" i="1" s="1"/>
  <c r="AQ416" i="1" s="1"/>
  <c r="AR416" i="1" s="1"/>
  <c r="AS416" i="1" s="1"/>
  <c r="AT416" i="1" s="1"/>
  <c r="AU416" i="1" s="1"/>
  <c r="AV416" i="1" s="1"/>
  <c r="AW416" i="1" s="1"/>
  <c r="AX416" i="1" s="1"/>
  <c r="AW146" i="1"/>
  <c r="AL146" i="1"/>
  <c r="AA146" i="1"/>
  <c r="AO146" i="1"/>
  <c r="S146" i="1"/>
  <c r="AJ146" i="1"/>
  <c r="AI146" i="1"/>
  <c r="AG146" i="1"/>
  <c r="AD146" i="1"/>
  <c r="AU146" i="1"/>
  <c r="Z146" i="1"/>
  <c r="AT146" i="1"/>
  <c r="Y146" i="1"/>
  <c r="AQ146" i="1"/>
  <c r="V146" i="1"/>
  <c r="AD38" i="1"/>
  <c r="AS289" i="1"/>
  <c r="AS49" i="1" s="1"/>
  <c r="D361" i="1"/>
  <c r="AU139" i="1"/>
  <c r="AM139" i="1"/>
  <c r="AE139" i="1"/>
  <c r="W139" i="1"/>
  <c r="O139" i="1"/>
  <c r="AX139" i="1"/>
  <c r="AP139" i="1"/>
  <c r="AH139" i="1"/>
  <c r="Z139" i="1"/>
  <c r="R139" i="1"/>
  <c r="AR139" i="1"/>
  <c r="AG139" i="1"/>
  <c r="V139" i="1"/>
  <c r="L139" i="1"/>
  <c r="AO139" i="1"/>
  <c r="AD139" i="1"/>
  <c r="T139" i="1"/>
  <c r="AW139" i="1"/>
  <c r="AL139" i="1"/>
  <c r="AB139" i="1"/>
  <c r="Q139" i="1"/>
  <c r="AV139" i="1"/>
  <c r="AK139" i="1"/>
  <c r="AA139" i="1"/>
  <c r="P139" i="1"/>
  <c r="AC139" i="1"/>
  <c r="AT139" i="1"/>
  <c r="Y139" i="1"/>
  <c r="AS139" i="1"/>
  <c r="X139" i="1"/>
  <c r="AQ139" i="1"/>
  <c r="U139" i="1"/>
  <c r="AN139" i="1"/>
  <c r="S139" i="1"/>
  <c r="AJ139" i="1"/>
  <c r="N139" i="1"/>
  <c r="AI139" i="1"/>
  <c r="M139" i="1"/>
  <c r="AF139" i="1"/>
  <c r="K139" i="1"/>
  <c r="K409" i="1" s="1"/>
  <c r="L409" i="1" s="1"/>
  <c r="M409" i="1" s="1"/>
  <c r="N409" i="1" s="1"/>
  <c r="D241" i="1"/>
  <c r="AF181" i="1"/>
  <c r="P181" i="1"/>
  <c r="AB181" i="1"/>
  <c r="L181" i="1"/>
  <c r="AH181" i="1"/>
  <c r="W181" i="1"/>
  <c r="AG181" i="1"/>
  <c r="K181" i="1"/>
  <c r="AE181" i="1"/>
  <c r="U181" i="1"/>
  <c r="AD181" i="1"/>
  <c r="Z181" i="1"/>
  <c r="S181" i="1"/>
  <c r="R181" i="1"/>
  <c r="N181" i="1"/>
  <c r="AI181" i="1"/>
  <c r="AC181" i="1"/>
  <c r="Y181" i="1"/>
  <c r="AH180" i="1"/>
  <c r="R180" i="1"/>
  <c r="D240" i="1"/>
  <c r="V180" i="1"/>
  <c r="N180" i="1"/>
  <c r="AF180" i="1"/>
  <c r="K180" i="1"/>
  <c r="Q180" i="1"/>
  <c r="AA180" i="1"/>
  <c r="O180" i="1"/>
  <c r="M180" i="1"/>
  <c r="AE180" i="1"/>
  <c r="X180" i="1"/>
  <c r="AG180" i="1"/>
  <c r="T180" i="1"/>
  <c r="S180" i="1"/>
  <c r="AD178" i="1"/>
  <c r="V178" i="1"/>
  <c r="AE178" i="1"/>
  <c r="T178" i="1"/>
  <c r="I178" i="1"/>
  <c r="P178" i="1"/>
  <c r="D238" i="1"/>
  <c r="Y178" i="1"/>
  <c r="O178" i="1"/>
  <c r="M178" i="1"/>
  <c r="S178" i="1"/>
  <c r="AF178" i="1"/>
  <c r="AC178" i="1"/>
  <c r="AB178" i="1"/>
  <c r="Q178" i="1"/>
  <c r="AB218" i="1"/>
  <c r="AB194" i="1" s="1"/>
  <c r="X214" i="1"/>
  <c r="T210" i="1"/>
  <c r="T186" i="1" s="1"/>
  <c r="P206" i="1"/>
  <c r="P182" i="1" s="1"/>
  <c r="L202" i="1"/>
  <c r="L178" i="1" s="1"/>
  <c r="AD220" i="1"/>
  <c r="AD196" i="1" s="1"/>
  <c r="Z216" i="1"/>
  <c r="Z192" i="1" s="1"/>
  <c r="V212" i="1"/>
  <c r="V188" i="1" s="1"/>
  <c r="R208" i="1"/>
  <c r="R184" i="1" s="1"/>
  <c r="N204" i="1"/>
  <c r="J200" i="1"/>
  <c r="J176" i="1" s="1"/>
  <c r="W213" i="1"/>
  <c r="W189" i="1" s="1"/>
  <c r="O205" i="1"/>
  <c r="O181" i="1" s="1"/>
  <c r="M203" i="1"/>
  <c r="M179" i="1" s="1"/>
  <c r="Y215" i="1"/>
  <c r="Q207" i="1"/>
  <c r="K201" i="1"/>
  <c r="AA217" i="1"/>
  <c r="AA193" i="1" s="1"/>
  <c r="S209" i="1"/>
  <c r="AC219" i="1"/>
  <c r="AC195" i="1" s="1"/>
  <c r="J160" i="1"/>
  <c r="U211" i="1"/>
  <c r="Z220" i="1"/>
  <c r="Z196" i="1" s="1"/>
  <c r="V216" i="1"/>
  <c r="R212" i="1"/>
  <c r="R188" i="1" s="1"/>
  <c r="N208" i="1"/>
  <c r="J204" i="1"/>
  <c r="J180" i="1" s="1"/>
  <c r="F200" i="1"/>
  <c r="F176" i="1" s="1"/>
  <c r="F166" i="1" s="1"/>
  <c r="X218" i="1"/>
  <c r="X194" i="1" s="1"/>
  <c r="T214" i="1"/>
  <c r="P210" i="1"/>
  <c r="P186" i="1" s="1"/>
  <c r="L206" i="1"/>
  <c r="L182" i="1" s="1"/>
  <c r="H202" i="1"/>
  <c r="H178" i="1" s="1"/>
  <c r="G201" i="1"/>
  <c r="Y219" i="1"/>
  <c r="Y195" i="1" s="1"/>
  <c r="Q211" i="1"/>
  <c r="S213" i="1"/>
  <c r="S189" i="1" s="1"/>
  <c r="K205" i="1"/>
  <c r="U215" i="1"/>
  <c r="M207" i="1"/>
  <c r="I203" i="1"/>
  <c r="I179" i="1" s="1"/>
  <c r="F160" i="1"/>
  <c r="O209" i="1"/>
  <c r="O185" i="1" s="1"/>
  <c r="W217" i="1"/>
  <c r="AO217" i="1"/>
  <c r="AO193" i="1" s="1"/>
  <c r="AK213" i="1"/>
  <c r="AG209" i="1"/>
  <c r="AG185" i="1" s="1"/>
  <c r="AC205" i="1"/>
  <c r="Y201" i="1"/>
  <c r="Y177" i="1" s="1"/>
  <c r="AQ219" i="1"/>
  <c r="AQ195" i="1" s="1"/>
  <c r="AM215" i="1"/>
  <c r="AI211" i="1"/>
  <c r="AI187" i="1" s="1"/>
  <c r="AE207" i="1"/>
  <c r="AE183" i="1" s="1"/>
  <c r="AA203" i="1"/>
  <c r="AA179" i="1" s="1"/>
  <c r="AN216" i="1"/>
  <c r="AF208" i="1"/>
  <c r="Z202" i="1"/>
  <c r="Z178" i="1" s="1"/>
  <c r="X160" i="1"/>
  <c r="AP218" i="1"/>
  <c r="AH210" i="1"/>
  <c r="AH186" i="1" s="1"/>
  <c r="AR220" i="1"/>
  <c r="AR196" i="1" s="1"/>
  <c r="AJ212" i="1"/>
  <c r="AJ188" i="1" s="1"/>
  <c r="AB204" i="1"/>
  <c r="AB180" i="1" s="1"/>
  <c r="AD206" i="1"/>
  <c r="AD182" i="1" s="1"/>
  <c r="AL214" i="1"/>
  <c r="X200" i="1"/>
  <c r="X176" i="1" s="1"/>
  <c r="D371" i="1"/>
  <c r="AX149" i="1"/>
  <c r="AP149" i="1"/>
  <c r="AH149" i="1"/>
  <c r="Z149" i="1"/>
  <c r="AU149" i="1"/>
  <c r="AM149" i="1"/>
  <c r="AE149" i="1"/>
  <c r="W149" i="1"/>
  <c r="AT149" i="1"/>
  <c r="AL149" i="1"/>
  <c r="AD149" i="1"/>
  <c r="V149" i="1"/>
  <c r="AS149" i="1"/>
  <c r="AK149" i="1"/>
  <c r="AC149" i="1"/>
  <c r="U149" i="1"/>
  <c r="U419" i="1" s="1"/>
  <c r="AO149" i="1"/>
  <c r="Y149" i="1"/>
  <c r="AJ149" i="1"/>
  <c r="AW149" i="1"/>
  <c r="AG149" i="1"/>
  <c r="AV149" i="1"/>
  <c r="AF149" i="1"/>
  <c r="AI149" i="1"/>
  <c r="AB149" i="1"/>
  <c r="AA149" i="1"/>
  <c r="X149" i="1"/>
  <c r="AR149" i="1"/>
  <c r="AQ149" i="1"/>
  <c r="AN149" i="1"/>
  <c r="AJ187" i="1"/>
  <c r="AB187" i="1"/>
  <c r="AN187" i="1"/>
  <c r="AN166" i="1" s="1"/>
  <c r="AN169" i="1" s="1"/>
  <c r="AF187" i="1"/>
  <c r="X187" i="1"/>
  <c r="D247" i="1"/>
  <c r="AE187" i="1"/>
  <c r="U187" i="1"/>
  <c r="AL187" i="1"/>
  <c r="AA187" i="1"/>
  <c r="Q187" i="1"/>
  <c r="AK187" i="1"/>
  <c r="Z187" i="1"/>
  <c r="Y187" i="1"/>
  <c r="AO187" i="1"/>
  <c r="S187" i="1"/>
  <c r="AH187" i="1"/>
  <c r="AC187" i="1"/>
  <c r="R187" i="1"/>
  <c r="AM187" i="1"/>
  <c r="AM275" i="1"/>
  <c r="AE275" i="1"/>
  <c r="W275" i="1"/>
  <c r="O275" i="1"/>
  <c r="AL275" i="1"/>
  <c r="AD275" i="1"/>
  <c r="V275" i="1"/>
  <c r="N275" i="1"/>
  <c r="AQ275" i="1"/>
  <c r="AI275" i="1"/>
  <c r="AA275" i="1"/>
  <c r="S275" i="1"/>
  <c r="AP275" i="1"/>
  <c r="AH275" i="1"/>
  <c r="Z275" i="1"/>
  <c r="R275" i="1"/>
  <c r="AG275" i="1"/>
  <c r="Q275" i="1"/>
  <c r="AB275" i="1"/>
  <c r="AO275" i="1"/>
  <c r="U275" i="1"/>
  <c r="AK275" i="1"/>
  <c r="P275" i="1"/>
  <c r="AF275" i="1"/>
  <c r="AC275" i="1"/>
  <c r="Y275" i="1"/>
  <c r="X275" i="1"/>
  <c r="AN275" i="1"/>
  <c r="AJ275" i="1"/>
  <c r="T275" i="1"/>
  <c r="AE349" i="1"/>
  <c r="AE12" i="1" s="1"/>
  <c r="AJ349" i="1"/>
  <c r="AJ12" i="1" s="1"/>
  <c r="AC349" i="1"/>
  <c r="AC12" i="1" s="1"/>
  <c r="AT349" i="1"/>
  <c r="AT12" i="1" s="1"/>
  <c r="AW349" i="1"/>
  <c r="AW12" i="1" s="1"/>
  <c r="AQ349" i="1"/>
  <c r="AQ12" i="1" s="1"/>
  <c r="AU285" i="1"/>
  <c r="AM285" i="1"/>
  <c r="AE285" i="1"/>
  <c r="AY285" i="1"/>
  <c r="AQ285" i="1"/>
  <c r="AI285" i="1"/>
  <c r="AA285" i="1"/>
  <c r="AX285" i="1"/>
  <c r="AP285" i="1"/>
  <c r="AH285" i="1"/>
  <c r="Z285" i="1"/>
  <c r="BA285" i="1"/>
  <c r="BA289" i="1" s="1"/>
  <c r="AN285" i="1"/>
  <c r="AB285" i="1"/>
  <c r="AZ285" i="1"/>
  <c r="AL285" i="1"/>
  <c r="Y285" i="1"/>
  <c r="AT285" i="1"/>
  <c r="AG285" i="1"/>
  <c r="AS285" i="1"/>
  <c r="AF285" i="1"/>
  <c r="AR285" i="1"/>
  <c r="AK285" i="1"/>
  <c r="AJ285" i="1"/>
  <c r="AW285" i="1"/>
  <c r="AO285" i="1"/>
  <c r="AD285" i="1"/>
  <c r="AC285" i="1"/>
  <c r="X285" i="1"/>
  <c r="AV285" i="1"/>
  <c r="H199" i="1"/>
  <c r="H109" i="1"/>
  <c r="I9" i="1"/>
  <c r="D252" i="1"/>
  <c r="AP192" i="1"/>
  <c r="AH192" i="1"/>
  <c r="AT192" i="1"/>
  <c r="AT166" i="1" s="1"/>
  <c r="AT169" i="1" s="1"/>
  <c r="AD192" i="1"/>
  <c r="V192" i="1"/>
  <c r="AN192" i="1"/>
  <c r="AC192" i="1"/>
  <c r="AJ192" i="1"/>
  <c r="Y192" i="1"/>
  <c r="AS192" i="1"/>
  <c r="X192" i="1"/>
  <c r="AR192" i="1"/>
  <c r="AG192" i="1"/>
  <c r="W192" i="1"/>
  <c r="AQ192" i="1"/>
  <c r="AM192" i="1"/>
  <c r="AF192" i="1"/>
  <c r="AE192" i="1"/>
  <c r="AA192" i="1"/>
  <c r="AO192" i="1"/>
  <c r="AK192" i="1"/>
  <c r="D364" i="1"/>
  <c r="AU142" i="1"/>
  <c r="AM142" i="1"/>
  <c r="AE142" i="1"/>
  <c r="W142" i="1"/>
  <c r="O142" i="1"/>
  <c r="AX142" i="1"/>
  <c r="AP142" i="1"/>
  <c r="AH142" i="1"/>
  <c r="Z142" i="1"/>
  <c r="R142" i="1"/>
  <c r="AO142" i="1"/>
  <c r="AD142" i="1"/>
  <c r="T142" i="1"/>
  <c r="AW142" i="1"/>
  <c r="AL142" i="1"/>
  <c r="AB142" i="1"/>
  <c r="Q142" i="1"/>
  <c r="AT142" i="1"/>
  <c r="AJ142" i="1"/>
  <c r="Y142" i="1"/>
  <c r="N142" i="1"/>
  <c r="N412" i="1" s="1"/>
  <c r="O412" i="1" s="1"/>
  <c r="AS142" i="1"/>
  <c r="AI142" i="1"/>
  <c r="X142" i="1"/>
  <c r="AK142" i="1"/>
  <c r="P142" i="1"/>
  <c r="AG142" i="1"/>
  <c r="AF142" i="1"/>
  <c r="AC142" i="1"/>
  <c r="AV142" i="1"/>
  <c r="AA142" i="1"/>
  <c r="AR142" i="1"/>
  <c r="V142" i="1"/>
  <c r="AQ142" i="1"/>
  <c r="U142" i="1"/>
  <c r="AN142" i="1"/>
  <c r="S142" i="1"/>
  <c r="Y217" i="1"/>
  <c r="Y193" i="1" s="1"/>
  <c r="U213" i="1"/>
  <c r="U189" i="1" s="1"/>
  <c r="Q209" i="1"/>
  <c r="M205" i="1"/>
  <c r="M181" i="1" s="1"/>
  <c r="I201" i="1"/>
  <c r="I177" i="1" s="1"/>
  <c r="AA219" i="1"/>
  <c r="AA195" i="1" s="1"/>
  <c r="W215" i="1"/>
  <c r="W191" i="1" s="1"/>
  <c r="S211" i="1"/>
  <c r="O207" i="1"/>
  <c r="O183" i="1" s="1"/>
  <c r="K203" i="1"/>
  <c r="X216" i="1"/>
  <c r="P208" i="1"/>
  <c r="P184" i="1" s="1"/>
  <c r="H160" i="1"/>
  <c r="Z218" i="1"/>
  <c r="R210" i="1"/>
  <c r="R186" i="1" s="1"/>
  <c r="AB220" i="1"/>
  <c r="AB196" i="1" s="1"/>
  <c r="T212" i="1"/>
  <c r="T188" i="1" s="1"/>
  <c r="L204" i="1"/>
  <c r="L180" i="1" s="1"/>
  <c r="J202" i="1"/>
  <c r="J178" i="1" s="1"/>
  <c r="H200" i="1"/>
  <c r="H176" i="1" s="1"/>
  <c r="H166" i="1" s="1"/>
  <c r="N206" i="1"/>
  <c r="N182" i="1" s="1"/>
  <c r="V214" i="1"/>
  <c r="D367" i="1"/>
  <c r="AV145" i="1"/>
  <c r="AN145" i="1"/>
  <c r="AF145" i="1"/>
  <c r="X145" i="1"/>
  <c r="AQ145" i="1"/>
  <c r="AI145" i="1"/>
  <c r="AA145" i="1"/>
  <c r="S145" i="1"/>
  <c r="AU145" i="1"/>
  <c r="AK145" i="1"/>
  <c r="Z145" i="1"/>
  <c r="AS145" i="1"/>
  <c r="AH145" i="1"/>
  <c r="W145" i="1"/>
  <c r="AP145" i="1"/>
  <c r="AE145" i="1"/>
  <c r="U145" i="1"/>
  <c r="AO145" i="1"/>
  <c r="AD145" i="1"/>
  <c r="T145" i="1"/>
  <c r="AG145" i="1"/>
  <c r="AX145" i="1"/>
  <c r="AC145" i="1"/>
  <c r="AW145" i="1"/>
  <c r="AB145" i="1"/>
  <c r="AT145" i="1"/>
  <c r="Y145" i="1"/>
  <c r="AR145" i="1"/>
  <c r="V145" i="1"/>
  <c r="AM145" i="1"/>
  <c r="R145" i="1"/>
  <c r="AL145" i="1"/>
  <c r="Q145" i="1"/>
  <c r="Q415" i="1" s="1"/>
  <c r="AJ145" i="1"/>
  <c r="AG349" i="1"/>
  <c r="AG12" i="1" s="1"/>
  <c r="D374" i="1"/>
  <c r="AV152" i="1"/>
  <c r="AN152" i="1"/>
  <c r="AF152" i="1"/>
  <c r="X152" i="1"/>
  <c r="X422" i="1" s="1"/>
  <c r="Y422" i="1" s="1"/>
  <c r="Z422" i="1" s="1"/>
  <c r="AA422" i="1" s="1"/>
  <c r="AS152" i="1"/>
  <c r="AK152" i="1"/>
  <c r="AC152" i="1"/>
  <c r="AR152" i="1"/>
  <c r="AJ152" i="1"/>
  <c r="AB152" i="1"/>
  <c r="AQ152" i="1"/>
  <c r="AI152" i="1"/>
  <c r="AA152" i="1"/>
  <c r="AU152" i="1"/>
  <c r="AE152" i="1"/>
  <c r="AP152" i="1"/>
  <c r="Z152" i="1"/>
  <c r="AM152" i="1"/>
  <c r="AL152" i="1"/>
  <c r="AO152" i="1"/>
  <c r="AH152" i="1"/>
  <c r="AG152" i="1"/>
  <c r="AD152" i="1"/>
  <c r="Y152" i="1"/>
  <c r="AX152" i="1"/>
  <c r="AW152" i="1"/>
  <c r="AT152" i="1"/>
  <c r="AX246" i="1"/>
  <c r="AP246" i="1"/>
  <c r="AH246" i="1"/>
  <c r="Z246" i="1"/>
  <c r="R246" i="1"/>
  <c r="AU246" i="1"/>
  <c r="AM246" i="1"/>
  <c r="AE246" i="1"/>
  <c r="W246" i="1"/>
  <c r="AT246" i="1"/>
  <c r="AL246" i="1"/>
  <c r="AD246" i="1"/>
  <c r="V246" i="1"/>
  <c r="AS246" i="1"/>
  <c r="AK246" i="1"/>
  <c r="AC246" i="1"/>
  <c r="U246" i="1"/>
  <c r="AN246" i="1"/>
  <c r="X246" i="1"/>
  <c r="AJ246" i="1"/>
  <c r="T246" i="1"/>
  <c r="AI246" i="1"/>
  <c r="S246" i="1"/>
  <c r="AW246" i="1"/>
  <c r="AG246" i="1"/>
  <c r="Q246" i="1"/>
  <c r="AV246" i="1"/>
  <c r="AF246" i="1"/>
  <c r="P246" i="1"/>
  <c r="AR246" i="1"/>
  <c r="AB246" i="1"/>
  <c r="AQ246" i="1"/>
  <c r="AA246" i="1"/>
  <c r="AO246" i="1"/>
  <c r="Y246" i="1"/>
  <c r="D360" i="1"/>
  <c r="AW138" i="1"/>
  <c r="AO138" i="1"/>
  <c r="AG138" i="1"/>
  <c r="Y138" i="1"/>
  <c r="Q138" i="1"/>
  <c r="AR138" i="1"/>
  <c r="AJ138" i="1"/>
  <c r="AB138" i="1"/>
  <c r="T138" i="1"/>
  <c r="L138" i="1"/>
  <c r="AQ138" i="1"/>
  <c r="AF138" i="1"/>
  <c r="V138" i="1"/>
  <c r="K138" i="1"/>
  <c r="AN138" i="1"/>
  <c r="AD138" i="1"/>
  <c r="S138" i="1"/>
  <c r="AV138" i="1"/>
  <c r="AL138" i="1"/>
  <c r="AA138" i="1"/>
  <c r="P138" i="1"/>
  <c r="AU138" i="1"/>
  <c r="AK138" i="1"/>
  <c r="Z138" i="1"/>
  <c r="O138" i="1"/>
  <c r="AX138" i="1"/>
  <c r="AC138" i="1"/>
  <c r="AT138" i="1"/>
  <c r="X138" i="1"/>
  <c r="AS138" i="1"/>
  <c r="W138" i="1"/>
  <c r="AP138" i="1"/>
  <c r="U138" i="1"/>
  <c r="AM138" i="1"/>
  <c r="R138" i="1"/>
  <c r="AI138" i="1"/>
  <c r="N138" i="1"/>
  <c r="AH138" i="1"/>
  <c r="M138" i="1"/>
  <c r="AE138" i="1"/>
  <c r="J138" i="1"/>
  <c r="J408" i="1" s="1"/>
  <c r="K408" i="1" s="1"/>
  <c r="L408" i="1" s="1"/>
  <c r="D358" i="1"/>
  <c r="AV136" i="1"/>
  <c r="AN136" i="1"/>
  <c r="AF136" i="1"/>
  <c r="X136" i="1"/>
  <c r="P136" i="1"/>
  <c r="H136" i="1"/>
  <c r="H406" i="1" s="1"/>
  <c r="AQ136" i="1"/>
  <c r="AI136" i="1"/>
  <c r="AA136" i="1"/>
  <c r="S136" i="1"/>
  <c r="K136" i="1"/>
  <c r="AS136" i="1"/>
  <c r="AH136" i="1"/>
  <c r="W136" i="1"/>
  <c r="M136" i="1"/>
  <c r="AP136" i="1"/>
  <c r="AE136" i="1"/>
  <c r="U136" i="1"/>
  <c r="J136" i="1"/>
  <c r="AX136" i="1"/>
  <c r="AM136" i="1"/>
  <c r="AC136" i="1"/>
  <c r="R136" i="1"/>
  <c r="AW136" i="1"/>
  <c r="AL136" i="1"/>
  <c r="AB136" i="1"/>
  <c r="Q136" i="1"/>
  <c r="AD136" i="1"/>
  <c r="I136" i="1"/>
  <c r="AU136" i="1"/>
  <c r="Z136" i="1"/>
  <c r="AT136" i="1"/>
  <c r="Y136" i="1"/>
  <c r="AR136" i="1"/>
  <c r="V136" i="1"/>
  <c r="AO136" i="1"/>
  <c r="T136" i="1"/>
  <c r="AK136" i="1"/>
  <c r="O136" i="1"/>
  <c r="AJ136" i="1"/>
  <c r="N136" i="1"/>
  <c r="AG136" i="1"/>
  <c r="L136" i="1"/>
  <c r="AT282" i="1"/>
  <c r="AL282" i="1"/>
  <c r="AD282" i="1"/>
  <c r="V282" i="1"/>
  <c r="AS282" i="1"/>
  <c r="AK282" i="1"/>
  <c r="AC282" i="1"/>
  <c r="U282" i="1"/>
  <c r="AX282" i="1"/>
  <c r="AP282" i="1"/>
  <c r="AH282" i="1"/>
  <c r="Z282" i="1"/>
  <c r="AW282" i="1"/>
  <c r="AO282" i="1"/>
  <c r="AG282" i="1"/>
  <c r="Y282" i="1"/>
  <c r="AN282" i="1"/>
  <c r="X282" i="1"/>
  <c r="AJ282" i="1"/>
  <c r="AI282" i="1"/>
  <c r="AB282" i="1"/>
  <c r="AU282" i="1"/>
  <c r="W282" i="1"/>
  <c r="AQ282" i="1"/>
  <c r="AM282" i="1"/>
  <c r="AF282" i="1"/>
  <c r="AE282" i="1"/>
  <c r="AV282" i="1"/>
  <c r="AR282" i="1"/>
  <c r="AA282" i="1"/>
  <c r="G39" i="1"/>
  <c r="G35" i="1"/>
  <c r="G38" i="1"/>
  <c r="AM349" i="1"/>
  <c r="AM12" i="1" s="1"/>
  <c r="AW283" i="1"/>
  <c r="AO283" i="1"/>
  <c r="AG283" i="1"/>
  <c r="Y283" i="1"/>
  <c r="AY283" i="1"/>
  <c r="AY289" i="1" s="1"/>
  <c r="AP283" i="1"/>
  <c r="AF283" i="1"/>
  <c r="W283" i="1"/>
  <c r="AX283" i="1"/>
  <c r="AN283" i="1"/>
  <c r="AE283" i="1"/>
  <c r="V283" i="1"/>
  <c r="AT283" i="1"/>
  <c r="AK283" i="1"/>
  <c r="AB283" i="1"/>
  <c r="AS283" i="1"/>
  <c r="AJ283" i="1"/>
  <c r="AA283" i="1"/>
  <c r="AR283" i="1"/>
  <c r="Z283" i="1"/>
  <c r="AM283" i="1"/>
  <c r="AL283" i="1"/>
  <c r="X283" i="1"/>
  <c r="AU283" i="1"/>
  <c r="AI283" i="1"/>
  <c r="AH283" i="1"/>
  <c r="AD283" i="1"/>
  <c r="AC283" i="1"/>
  <c r="AV283" i="1"/>
  <c r="AQ283" i="1"/>
  <c r="D362" i="1"/>
  <c r="AT140" i="1"/>
  <c r="AL140" i="1"/>
  <c r="AD140" i="1"/>
  <c r="V140" i="1"/>
  <c r="N140" i="1"/>
  <c r="AW140" i="1"/>
  <c r="AO140" i="1"/>
  <c r="AG140" i="1"/>
  <c r="Y140" i="1"/>
  <c r="Q140" i="1"/>
  <c r="AS140" i="1"/>
  <c r="AI140" i="1"/>
  <c r="X140" i="1"/>
  <c r="M140" i="1"/>
  <c r="AQ140" i="1"/>
  <c r="AF140" i="1"/>
  <c r="U140" i="1"/>
  <c r="AN140" i="1"/>
  <c r="AC140" i="1"/>
  <c r="S140" i="1"/>
  <c r="AX140" i="1"/>
  <c r="AM140" i="1"/>
  <c r="AB140" i="1"/>
  <c r="R140" i="1"/>
  <c r="AE140" i="1"/>
  <c r="AV140" i="1"/>
  <c r="AA140" i="1"/>
  <c r="AU140" i="1"/>
  <c r="Z140" i="1"/>
  <c r="AR140" i="1"/>
  <c r="W140" i="1"/>
  <c r="AP140" i="1"/>
  <c r="T140" i="1"/>
  <c r="AK140" i="1"/>
  <c r="P140" i="1"/>
  <c r="AJ140" i="1"/>
  <c r="O140" i="1"/>
  <c r="AH140" i="1"/>
  <c r="L140" i="1"/>
  <c r="L410" i="1" s="1"/>
  <c r="AI271" i="1"/>
  <c r="AA271" i="1"/>
  <c r="S271" i="1"/>
  <c r="K271" i="1"/>
  <c r="AH271" i="1"/>
  <c r="Z271" i="1"/>
  <c r="R271" i="1"/>
  <c r="J271" i="1"/>
  <c r="AM271" i="1"/>
  <c r="AE271" i="1"/>
  <c r="W271" i="1"/>
  <c r="O271" i="1"/>
  <c r="AL271" i="1"/>
  <c r="AD271" i="1"/>
  <c r="V271" i="1"/>
  <c r="N271" i="1"/>
  <c r="AC271" i="1"/>
  <c r="M271" i="1"/>
  <c r="X271" i="1"/>
  <c r="AK271" i="1"/>
  <c r="Q271" i="1"/>
  <c r="AG271" i="1"/>
  <c r="L271" i="1"/>
  <c r="AB271" i="1"/>
  <c r="Y271" i="1"/>
  <c r="U271" i="1"/>
  <c r="T271" i="1"/>
  <c r="P271" i="1"/>
  <c r="AJ271" i="1"/>
  <c r="AF271" i="1"/>
  <c r="AG269" i="1"/>
  <c r="Y269" i="1"/>
  <c r="Q269" i="1"/>
  <c r="I269" i="1"/>
  <c r="AF269" i="1"/>
  <c r="X269" i="1"/>
  <c r="P269" i="1"/>
  <c r="H269" i="1"/>
  <c r="AK269" i="1"/>
  <c r="AC269" i="1"/>
  <c r="U269" i="1"/>
  <c r="M269" i="1"/>
  <c r="AJ269" i="1"/>
  <c r="AB269" i="1"/>
  <c r="T269" i="1"/>
  <c r="L269" i="1"/>
  <c r="AA269" i="1"/>
  <c r="K269" i="1"/>
  <c r="V269" i="1"/>
  <c r="AI269" i="1"/>
  <c r="O269" i="1"/>
  <c r="AE269" i="1"/>
  <c r="J269" i="1"/>
  <c r="Z269" i="1"/>
  <c r="W269" i="1"/>
  <c r="S269" i="1"/>
  <c r="R269" i="1"/>
  <c r="AH269" i="1"/>
  <c r="AD269" i="1"/>
  <c r="N269" i="1"/>
  <c r="AE219" i="1"/>
  <c r="AE195" i="1" s="1"/>
  <c r="AA215" i="1"/>
  <c r="W211" i="1"/>
  <c r="W187" i="1" s="1"/>
  <c r="S207" i="1"/>
  <c r="S183" i="1" s="1"/>
  <c r="O203" i="1"/>
  <c r="O179" i="1" s="1"/>
  <c r="AC217" i="1"/>
  <c r="AC193" i="1" s="1"/>
  <c r="Y213" i="1"/>
  <c r="U209" i="1"/>
  <c r="U185" i="1" s="1"/>
  <c r="Q205" i="1"/>
  <c r="Q181" i="1" s="1"/>
  <c r="M201" i="1"/>
  <c r="M177" i="1" s="1"/>
  <c r="AD218" i="1"/>
  <c r="AD194" i="1" s="1"/>
  <c r="V210" i="1"/>
  <c r="V186" i="1" s="1"/>
  <c r="L200" i="1"/>
  <c r="L176" i="1" s="1"/>
  <c r="AF220" i="1"/>
  <c r="AF196" i="1" s="1"/>
  <c r="X212" i="1"/>
  <c r="X188" i="1" s="1"/>
  <c r="P204" i="1"/>
  <c r="P180" i="1" s="1"/>
  <c r="Z214" i="1"/>
  <c r="Z190" i="1" s="1"/>
  <c r="R206" i="1"/>
  <c r="R182" i="1" s="1"/>
  <c r="L160" i="1"/>
  <c r="AB216" i="1"/>
  <c r="AB192" i="1" s="1"/>
  <c r="N202" i="1"/>
  <c r="N178" i="1" s="1"/>
  <c r="T208" i="1"/>
  <c r="T184" i="1" s="1"/>
  <c r="AP220" i="1"/>
  <c r="AP196" i="1" s="1"/>
  <c r="AL216" i="1"/>
  <c r="AL192" i="1" s="1"/>
  <c r="AH212" i="1"/>
  <c r="AH188" i="1" s="1"/>
  <c r="AD208" i="1"/>
  <c r="Z204" i="1"/>
  <c r="Z180" i="1" s="1"/>
  <c r="V200" i="1"/>
  <c r="V176" i="1" s="1"/>
  <c r="AN218" i="1"/>
  <c r="AN194" i="1" s="1"/>
  <c r="AJ214" i="1"/>
  <c r="AF210" i="1"/>
  <c r="AF186" i="1" s="1"/>
  <c r="AB206" i="1"/>
  <c r="AB182" i="1" s="1"/>
  <c r="X202" i="1"/>
  <c r="X178" i="1" s="1"/>
  <c r="AO219" i="1"/>
  <c r="AO195" i="1" s="1"/>
  <c r="AG211" i="1"/>
  <c r="AG187" i="1" s="1"/>
  <c r="W201" i="1"/>
  <c r="AI213" i="1"/>
  <c r="AI189" i="1" s="1"/>
  <c r="AA205" i="1"/>
  <c r="AA181" i="1" s="1"/>
  <c r="AK215" i="1"/>
  <c r="AK191" i="1" s="1"/>
  <c r="AC207" i="1"/>
  <c r="AC183" i="1" s="1"/>
  <c r="V160" i="1"/>
  <c r="AE209" i="1"/>
  <c r="AE185" i="1" s="1"/>
  <c r="AM217" i="1"/>
  <c r="AM193" i="1" s="1"/>
  <c r="Y203" i="1"/>
  <c r="Y179" i="1" s="1"/>
  <c r="AM220" i="1"/>
  <c r="AM196" i="1" s="1"/>
  <c r="AI216" i="1"/>
  <c r="AI192" i="1" s="1"/>
  <c r="AE212" i="1"/>
  <c r="AE188" i="1" s="1"/>
  <c r="AA208" i="1"/>
  <c r="AA184" i="1" s="1"/>
  <c r="W204" i="1"/>
  <c r="W180" i="1" s="1"/>
  <c r="AJ217" i="1"/>
  <c r="AJ193" i="1" s="1"/>
  <c r="AF213" i="1"/>
  <c r="AF189" i="1" s="1"/>
  <c r="AB209" i="1"/>
  <c r="AB185" i="1" s="1"/>
  <c r="X205" i="1"/>
  <c r="X181" i="1" s="1"/>
  <c r="AH215" i="1"/>
  <c r="Z207" i="1"/>
  <c r="Z183" i="1" s="1"/>
  <c r="AL219" i="1"/>
  <c r="AL195" i="1" s="1"/>
  <c r="AD211" i="1"/>
  <c r="AD187" i="1" s="1"/>
  <c r="V203" i="1"/>
  <c r="V179" i="1" s="1"/>
  <c r="U202" i="1"/>
  <c r="U178" i="1" s="1"/>
  <c r="T201" i="1"/>
  <c r="AK218" i="1"/>
  <c r="AK194" i="1" s="1"/>
  <c r="AC210" i="1"/>
  <c r="AC186" i="1" s="1"/>
  <c r="S200" i="1"/>
  <c r="S176" i="1" s="1"/>
  <c r="S166" i="1" s="1"/>
  <c r="S160" i="1"/>
  <c r="AG214" i="1"/>
  <c r="Y206" i="1"/>
  <c r="Y182" i="1" s="1"/>
  <c r="D251" i="1"/>
  <c r="AR191" i="1"/>
  <c r="AJ191" i="1"/>
  <c r="AB191" i="1"/>
  <c r="AN191" i="1"/>
  <c r="AF191" i="1"/>
  <c r="X191" i="1"/>
  <c r="AS191" i="1"/>
  <c r="AH191" i="1"/>
  <c r="AO191" i="1"/>
  <c r="AD191" i="1"/>
  <c r="AM191" i="1"/>
  <c r="AC191" i="1"/>
  <c r="AL191" i="1"/>
  <c r="AA191" i="1"/>
  <c r="Z191" i="1"/>
  <c r="AQ191" i="1"/>
  <c r="V191" i="1"/>
  <c r="AI191" i="1"/>
  <c r="AP191" i="1"/>
  <c r="AG191" i="1"/>
  <c r="Y191" i="1"/>
  <c r="U191" i="1"/>
  <c r="AL190" i="1"/>
  <c r="AD190" i="1"/>
  <c r="V190" i="1"/>
  <c r="AP190" i="1"/>
  <c r="AH190" i="1"/>
  <c r="D250" i="1"/>
  <c r="AM190" i="1"/>
  <c r="AB190" i="1"/>
  <c r="AI190" i="1"/>
  <c r="X190" i="1"/>
  <c r="AR190" i="1"/>
  <c r="AG190" i="1"/>
  <c r="W190" i="1"/>
  <c r="AQ190" i="1"/>
  <c r="AF190" i="1"/>
  <c r="U190" i="1"/>
  <c r="AE190" i="1"/>
  <c r="AA190" i="1"/>
  <c r="AO190" i="1"/>
  <c r="T190" i="1"/>
  <c r="AN190" i="1"/>
  <c r="AJ190" i="1"/>
  <c r="AC190" i="1"/>
  <c r="Y190" i="1"/>
  <c r="AK190" i="1"/>
  <c r="AR349" i="1"/>
  <c r="AR12" i="1" s="1"/>
  <c r="X349" i="1"/>
  <c r="X12" i="1" s="1"/>
  <c r="AS349" i="1"/>
  <c r="AS12" i="1" s="1"/>
  <c r="AU349" i="1"/>
  <c r="AU12" i="1" s="1"/>
  <c r="R349" i="1"/>
  <c r="R12" i="1" s="1"/>
  <c r="X177" i="1"/>
  <c r="P177" i="1"/>
  <c r="H177" i="1"/>
  <c r="AB177" i="1"/>
  <c r="T177" i="1"/>
  <c r="L177" i="1"/>
  <c r="N177" i="1"/>
  <c r="D237" i="1"/>
  <c r="AE177" i="1"/>
  <c r="J177" i="1"/>
  <c r="AD177" i="1"/>
  <c r="S177" i="1"/>
  <c r="AC177" i="1"/>
  <c r="R177" i="1"/>
  <c r="G177" i="1"/>
  <c r="AA177" i="1"/>
  <c r="W177" i="1"/>
  <c r="Q177" i="1"/>
  <c r="O177" i="1"/>
  <c r="V177" i="1"/>
  <c r="K177" i="1"/>
  <c r="L166" i="1" l="1"/>
  <c r="V166" i="1"/>
  <c r="J166" i="1"/>
  <c r="W166" i="1"/>
  <c r="N166" i="1"/>
  <c r="AN103" i="1"/>
  <c r="X166" i="1"/>
  <c r="P166" i="1"/>
  <c r="T166" i="1"/>
  <c r="M166" i="1"/>
  <c r="AM294" i="1"/>
  <c r="AM289" i="1"/>
  <c r="AM49" i="1" s="1"/>
  <c r="D386" i="1"/>
  <c r="L362" i="1"/>
  <c r="M362" i="1" s="1"/>
  <c r="N362" i="1" s="1"/>
  <c r="O362" i="1" s="1"/>
  <c r="P362" i="1" s="1"/>
  <c r="Q362" i="1" s="1"/>
  <c r="R362" i="1" s="1"/>
  <c r="S362" i="1" s="1"/>
  <c r="T362" i="1" s="1"/>
  <c r="U362" i="1" s="1"/>
  <c r="V362" i="1" s="1"/>
  <c r="W362" i="1" s="1"/>
  <c r="X362" i="1" s="1"/>
  <c r="Y362" i="1" s="1"/>
  <c r="Z362" i="1" s="1"/>
  <c r="AA362" i="1" s="1"/>
  <c r="AB362" i="1" s="1"/>
  <c r="AC362" i="1" s="1"/>
  <c r="AD362" i="1" s="1"/>
  <c r="AE362" i="1" s="1"/>
  <c r="AF362" i="1" s="1"/>
  <c r="AG362" i="1" s="1"/>
  <c r="AH362" i="1" s="1"/>
  <c r="AI362" i="1" s="1"/>
  <c r="AJ362" i="1" s="1"/>
  <c r="AK362" i="1" s="1"/>
  <c r="AL362" i="1" s="1"/>
  <c r="AM362" i="1" s="1"/>
  <c r="AN362" i="1" s="1"/>
  <c r="AO362" i="1" s="1"/>
  <c r="AP362" i="1" s="1"/>
  <c r="AQ362" i="1" s="1"/>
  <c r="AR362" i="1" s="1"/>
  <c r="AS362" i="1" s="1"/>
  <c r="AT362" i="1" s="1"/>
  <c r="AU362" i="1" s="1"/>
  <c r="AV362" i="1" s="1"/>
  <c r="AW362" i="1" s="1"/>
  <c r="AX362" i="1" s="1"/>
  <c r="AS240" i="1"/>
  <c r="AK240" i="1"/>
  <c r="AC240" i="1"/>
  <c r="U240" i="1"/>
  <c r="M240" i="1"/>
  <c r="AX240" i="1"/>
  <c r="AP240" i="1"/>
  <c r="AH240" i="1"/>
  <c r="Z240" i="1"/>
  <c r="R240" i="1"/>
  <c r="J240" i="1"/>
  <c r="AW240" i="1"/>
  <c r="AO240" i="1"/>
  <c r="AG240" i="1"/>
  <c r="Y240" i="1"/>
  <c r="Q240" i="1"/>
  <c r="AV240" i="1"/>
  <c r="AN240" i="1"/>
  <c r="AF240" i="1"/>
  <c r="X240" i="1"/>
  <c r="P240" i="1"/>
  <c r="AQ240" i="1"/>
  <c r="AA240" i="1"/>
  <c r="K240" i="1"/>
  <c r="AL240" i="1"/>
  <c r="V240" i="1"/>
  <c r="AI240" i="1"/>
  <c r="S240" i="1"/>
  <c r="AU240" i="1"/>
  <c r="AE240" i="1"/>
  <c r="O240" i="1"/>
  <c r="AT240" i="1"/>
  <c r="AD240" i="1"/>
  <c r="N240" i="1"/>
  <c r="AR240" i="1"/>
  <c r="AB240" i="1"/>
  <c r="L240" i="1"/>
  <c r="AM240" i="1"/>
  <c r="W240" i="1"/>
  <c r="T240" i="1"/>
  <c r="AJ240" i="1"/>
  <c r="AS251" i="1"/>
  <c r="AK251" i="1"/>
  <c r="AC251" i="1"/>
  <c r="U251" i="1"/>
  <c r="AR251" i="1"/>
  <c r="AJ251" i="1"/>
  <c r="AB251" i="1"/>
  <c r="AW251" i="1"/>
  <c r="AO251" i="1"/>
  <c r="AG251" i="1"/>
  <c r="Y251" i="1"/>
  <c r="AV251" i="1"/>
  <c r="AN251" i="1"/>
  <c r="AF251" i="1"/>
  <c r="X251" i="1"/>
  <c r="AU251" i="1"/>
  <c r="AE251" i="1"/>
  <c r="AQ251" i="1"/>
  <c r="Z251" i="1"/>
  <c r="AL251" i="1"/>
  <c r="AI251" i="1"/>
  <c r="AH251" i="1"/>
  <c r="V251" i="1"/>
  <c r="AX251" i="1"/>
  <c r="AT251" i="1"/>
  <c r="AP251" i="1"/>
  <c r="AM251" i="1"/>
  <c r="AD251" i="1"/>
  <c r="AA251" i="1"/>
  <c r="W251" i="1"/>
  <c r="L169" i="1"/>
  <c r="AK294" i="1"/>
  <c r="AK289" i="1"/>
  <c r="AK49" i="1" s="1"/>
  <c r="AB422" i="1"/>
  <c r="AC422" i="1" s="1"/>
  <c r="AD422" i="1" s="1"/>
  <c r="AE422" i="1" s="1"/>
  <c r="AF422" i="1" s="1"/>
  <c r="AG422" i="1" s="1"/>
  <c r="AH422" i="1" s="1"/>
  <c r="AI422" i="1" s="1"/>
  <c r="AJ422" i="1" s="1"/>
  <c r="AK422" i="1" s="1"/>
  <c r="AL422" i="1" s="1"/>
  <c r="AM422" i="1" s="1"/>
  <c r="AN422" i="1" s="1"/>
  <c r="AO422" i="1" s="1"/>
  <c r="AP422" i="1" s="1"/>
  <c r="AQ422" i="1" s="1"/>
  <c r="AR422" i="1" s="1"/>
  <c r="AS422" i="1" s="1"/>
  <c r="AT422" i="1" s="1"/>
  <c r="AU422" i="1" s="1"/>
  <c r="AV422" i="1" s="1"/>
  <c r="AW422" i="1" s="1"/>
  <c r="AX422" i="1" s="1"/>
  <c r="D391" i="1"/>
  <c r="Q367" i="1"/>
  <c r="R367" i="1" s="1"/>
  <c r="S367" i="1" s="1"/>
  <c r="T367" i="1" s="1"/>
  <c r="U367" i="1" s="1"/>
  <c r="V367" i="1" s="1"/>
  <c r="W367" i="1" s="1"/>
  <c r="X367" i="1" s="1"/>
  <c r="Y367" i="1" s="1"/>
  <c r="Z367" i="1" s="1"/>
  <c r="AA367" i="1" s="1"/>
  <c r="AB367" i="1" s="1"/>
  <c r="AC367" i="1" s="1"/>
  <c r="AD367" i="1" s="1"/>
  <c r="AE367" i="1" s="1"/>
  <c r="AF367" i="1" s="1"/>
  <c r="AG367" i="1" s="1"/>
  <c r="AH367" i="1" s="1"/>
  <c r="AI367" i="1" s="1"/>
  <c r="AJ367" i="1" s="1"/>
  <c r="AK367" i="1" s="1"/>
  <c r="AL367" i="1" s="1"/>
  <c r="AM367" i="1" s="1"/>
  <c r="AN367" i="1" s="1"/>
  <c r="AO367" i="1" s="1"/>
  <c r="AP367" i="1" s="1"/>
  <c r="AQ367" i="1" s="1"/>
  <c r="AR367" i="1" s="1"/>
  <c r="AS367" i="1" s="1"/>
  <c r="AT367" i="1" s="1"/>
  <c r="AU367" i="1" s="1"/>
  <c r="AV367" i="1" s="1"/>
  <c r="AW367" i="1" s="1"/>
  <c r="AX367" i="1" s="1"/>
  <c r="AQ38" i="1"/>
  <c r="AO38" i="1"/>
  <c r="AA38" i="1"/>
  <c r="S293" i="1"/>
  <c r="K293" i="1"/>
  <c r="W293" i="1"/>
  <c r="O293" i="1"/>
  <c r="G293" i="1"/>
  <c r="V293" i="1"/>
  <c r="N293" i="1"/>
  <c r="F293" i="1"/>
  <c r="U293" i="1"/>
  <c r="I293" i="1"/>
  <c r="T293" i="1"/>
  <c r="H293" i="1"/>
  <c r="P293" i="1"/>
  <c r="Z293" i="1"/>
  <c r="M293" i="1"/>
  <c r="X293" i="1"/>
  <c r="R293" i="1"/>
  <c r="Q293" i="1"/>
  <c r="J293" i="1"/>
  <c r="Y293" i="1"/>
  <c r="L293" i="1"/>
  <c r="H289" i="1"/>
  <c r="H49" i="1" s="1"/>
  <c r="H294" i="1"/>
  <c r="R294" i="1"/>
  <c r="R289" i="1"/>
  <c r="R49" i="1" s="1"/>
  <c r="N294" i="1"/>
  <c r="N289" i="1"/>
  <c r="N49" i="1" s="1"/>
  <c r="AG166" i="1"/>
  <c r="AG169" i="1" s="1"/>
  <c r="M120" i="1"/>
  <c r="M123" i="1" s="1"/>
  <c r="M45" i="1" s="1"/>
  <c r="F404" i="1"/>
  <c r="F120" i="1"/>
  <c r="F123" i="1" s="1"/>
  <c r="F45" i="1" s="1"/>
  <c r="Q120" i="1"/>
  <c r="Q123" i="1" s="1"/>
  <c r="Q45" i="1" s="1"/>
  <c r="AV245" i="1"/>
  <c r="AN245" i="1"/>
  <c r="AF245" i="1"/>
  <c r="X245" i="1"/>
  <c r="P245" i="1"/>
  <c r="AS245" i="1"/>
  <c r="AK245" i="1"/>
  <c r="AC245" i="1"/>
  <c r="U245" i="1"/>
  <c r="AR245" i="1"/>
  <c r="AJ245" i="1"/>
  <c r="AB245" i="1"/>
  <c r="T245" i="1"/>
  <c r="AQ245" i="1"/>
  <c r="AI245" i="1"/>
  <c r="AA245" i="1"/>
  <c r="S245" i="1"/>
  <c r="AT245" i="1"/>
  <c r="AD245" i="1"/>
  <c r="AP245" i="1"/>
  <c r="Z245" i="1"/>
  <c r="AO245" i="1"/>
  <c r="Y245" i="1"/>
  <c r="AM245" i="1"/>
  <c r="W245" i="1"/>
  <c r="AL245" i="1"/>
  <c r="V245" i="1"/>
  <c r="AX245" i="1"/>
  <c r="AH245" i="1"/>
  <c r="R245" i="1"/>
  <c r="AW245" i="1"/>
  <c r="AG245" i="1"/>
  <c r="Q245" i="1"/>
  <c r="AU245" i="1"/>
  <c r="AE245" i="1"/>
  <c r="O245" i="1"/>
  <c r="Q38" i="1"/>
  <c r="R169" i="1"/>
  <c r="D389" i="1"/>
  <c r="O365" i="1"/>
  <c r="P365" i="1" s="1"/>
  <c r="Q365" i="1" s="1"/>
  <c r="R365" i="1" s="1"/>
  <c r="S365" i="1" s="1"/>
  <c r="T365" i="1" s="1"/>
  <c r="U365" i="1" s="1"/>
  <c r="V365" i="1" s="1"/>
  <c r="W365" i="1" s="1"/>
  <c r="X365" i="1" s="1"/>
  <c r="Y365" i="1" s="1"/>
  <c r="Z365" i="1" s="1"/>
  <c r="AA365" i="1" s="1"/>
  <c r="AB365" i="1" s="1"/>
  <c r="AC365" i="1" s="1"/>
  <c r="AD365" i="1" s="1"/>
  <c r="AE365" i="1" s="1"/>
  <c r="AF365" i="1" s="1"/>
  <c r="AG365" i="1" s="1"/>
  <c r="AH365" i="1" s="1"/>
  <c r="AI365" i="1" s="1"/>
  <c r="AJ365" i="1" s="1"/>
  <c r="AK365" i="1" s="1"/>
  <c r="AL365" i="1" s="1"/>
  <c r="AM365" i="1" s="1"/>
  <c r="AN365" i="1" s="1"/>
  <c r="AO365" i="1" s="1"/>
  <c r="AP365" i="1" s="1"/>
  <c r="AQ365" i="1" s="1"/>
  <c r="AR365" i="1" s="1"/>
  <c r="AS365" i="1" s="1"/>
  <c r="AT365" i="1" s="1"/>
  <c r="AU365" i="1" s="1"/>
  <c r="AV365" i="1" s="1"/>
  <c r="AW365" i="1" s="1"/>
  <c r="AX365" i="1" s="1"/>
  <c r="G169" i="1"/>
  <c r="AX120" i="1"/>
  <c r="AX123" i="1" s="1"/>
  <c r="AX45" i="1" s="1"/>
  <c r="AV120" i="1"/>
  <c r="AV123" i="1" s="1"/>
  <c r="AV45" i="1" s="1"/>
  <c r="X418" i="1"/>
  <c r="Y418" i="1" s="1"/>
  <c r="Z418" i="1" s="1"/>
  <c r="AA418" i="1" s="1"/>
  <c r="AB418" i="1" s="1"/>
  <c r="AC418" i="1" s="1"/>
  <c r="AD418" i="1" s="1"/>
  <c r="AE418" i="1" s="1"/>
  <c r="AF418" i="1" s="1"/>
  <c r="AG418" i="1" s="1"/>
  <c r="AH418" i="1" s="1"/>
  <c r="AI418" i="1" s="1"/>
  <c r="AJ418" i="1" s="1"/>
  <c r="AK418" i="1" s="1"/>
  <c r="AL418" i="1" s="1"/>
  <c r="AM418" i="1" s="1"/>
  <c r="AN418" i="1" s="1"/>
  <c r="AO418" i="1" s="1"/>
  <c r="AP418" i="1" s="1"/>
  <c r="AQ418" i="1" s="1"/>
  <c r="AR418" i="1" s="1"/>
  <c r="AS418" i="1" s="1"/>
  <c r="AT418" i="1" s="1"/>
  <c r="AU418" i="1" s="1"/>
  <c r="AV418" i="1" s="1"/>
  <c r="AW418" i="1" s="1"/>
  <c r="AX418" i="1" s="1"/>
  <c r="AS252" i="1"/>
  <c r="AK252" i="1"/>
  <c r="AC252" i="1"/>
  <c r="AR252" i="1"/>
  <c r="AJ252" i="1"/>
  <c r="AB252" i="1"/>
  <c r="AW252" i="1"/>
  <c r="AO252" i="1"/>
  <c r="AG252" i="1"/>
  <c r="Y252" i="1"/>
  <c r="AV252" i="1"/>
  <c r="AN252" i="1"/>
  <c r="AF252" i="1"/>
  <c r="X252" i="1"/>
  <c r="AU252" i="1"/>
  <c r="AE252" i="1"/>
  <c r="AX252" i="1"/>
  <c r="AD252" i="1"/>
  <c r="AP252" i="1"/>
  <c r="W252" i="1"/>
  <c r="AM252" i="1"/>
  <c r="V252" i="1"/>
  <c r="AL252" i="1"/>
  <c r="Z252" i="1"/>
  <c r="AT252" i="1"/>
  <c r="AQ252" i="1"/>
  <c r="AI252" i="1"/>
  <c r="AH252" i="1"/>
  <c r="AA252" i="1"/>
  <c r="AI166" i="1"/>
  <c r="AI169" i="1" s="1"/>
  <c r="R38" i="1"/>
  <c r="AT250" i="1"/>
  <c r="AL250" i="1"/>
  <c r="AD250" i="1"/>
  <c r="V250" i="1"/>
  <c r="AS250" i="1"/>
  <c r="AK250" i="1"/>
  <c r="AC250" i="1"/>
  <c r="U250" i="1"/>
  <c r="AX250" i="1"/>
  <c r="AP250" i="1"/>
  <c r="AH250" i="1"/>
  <c r="Z250" i="1"/>
  <c r="AW250" i="1"/>
  <c r="AO250" i="1"/>
  <c r="AG250" i="1"/>
  <c r="Y250" i="1"/>
  <c r="AV250" i="1"/>
  <c r="AF250" i="1"/>
  <c r="AN250" i="1"/>
  <c r="W250" i="1"/>
  <c r="AI250" i="1"/>
  <c r="AE250" i="1"/>
  <c r="AU250" i="1"/>
  <c r="AB250" i="1"/>
  <c r="AR250" i="1"/>
  <c r="AQ250" i="1"/>
  <c r="AM250" i="1"/>
  <c r="AJ250" i="1"/>
  <c r="AA250" i="1"/>
  <c r="X250" i="1"/>
  <c r="T250" i="1"/>
  <c r="AU38" i="1"/>
  <c r="AS166" i="1"/>
  <c r="AS169" i="1" s="1"/>
  <c r="AW38" i="1"/>
  <c r="AU243" i="1"/>
  <c r="AM243" i="1"/>
  <c r="AE243" i="1"/>
  <c r="W243" i="1"/>
  <c r="O243" i="1"/>
  <c r="AR243" i="1"/>
  <c r="AJ243" i="1"/>
  <c r="AB243" i="1"/>
  <c r="T243" i="1"/>
  <c r="AQ243" i="1"/>
  <c r="AI243" i="1"/>
  <c r="AA243" i="1"/>
  <c r="S243" i="1"/>
  <c r="AX243" i="1"/>
  <c r="AP243" i="1"/>
  <c r="AH243" i="1"/>
  <c r="Z243" i="1"/>
  <c r="R243" i="1"/>
  <c r="AS243" i="1"/>
  <c r="AC243" i="1"/>
  <c r="M243" i="1"/>
  <c r="AN243" i="1"/>
  <c r="X243" i="1"/>
  <c r="AK243" i="1"/>
  <c r="U243" i="1"/>
  <c r="AW243" i="1"/>
  <c r="AG243" i="1"/>
  <c r="Q243" i="1"/>
  <c r="AV243" i="1"/>
  <c r="AF243" i="1"/>
  <c r="P243" i="1"/>
  <c r="AT243" i="1"/>
  <c r="AD243" i="1"/>
  <c r="N243" i="1"/>
  <c r="AO243" i="1"/>
  <c r="Y243" i="1"/>
  <c r="V243" i="1"/>
  <c r="AL243" i="1"/>
  <c r="AL38" i="1"/>
  <c r="Y169" i="1"/>
  <c r="AV390" i="1"/>
  <c r="AN390" i="1"/>
  <c r="AF390" i="1"/>
  <c r="X390" i="1"/>
  <c r="P390" i="1"/>
  <c r="H390" i="1"/>
  <c r="AQ390" i="1"/>
  <c r="AH390" i="1"/>
  <c r="Y390" i="1"/>
  <c r="O390" i="1"/>
  <c r="F390" i="1"/>
  <c r="AP390" i="1"/>
  <c r="AG390" i="1"/>
  <c r="W390" i="1"/>
  <c r="N390" i="1"/>
  <c r="AU390" i="1"/>
  <c r="AL390" i="1"/>
  <c r="AC390" i="1"/>
  <c r="T390" i="1"/>
  <c r="K390" i="1"/>
  <c r="AT390" i="1"/>
  <c r="AK390" i="1"/>
  <c r="AB390" i="1"/>
  <c r="S390" i="1"/>
  <c r="J390" i="1"/>
  <c r="AJ390" i="1"/>
  <c r="R390" i="1"/>
  <c r="AI390" i="1"/>
  <c r="Q390" i="1"/>
  <c r="AS390" i="1"/>
  <c r="AA390" i="1"/>
  <c r="I390" i="1"/>
  <c r="AR390" i="1"/>
  <c r="Z390" i="1"/>
  <c r="G390" i="1"/>
  <c r="U390" i="1"/>
  <c r="AX390" i="1"/>
  <c r="M390" i="1"/>
  <c r="AM390" i="1"/>
  <c r="AE390" i="1"/>
  <c r="L390" i="1"/>
  <c r="AW390" i="1"/>
  <c r="AO390" i="1"/>
  <c r="AD390" i="1"/>
  <c r="V390" i="1"/>
  <c r="P38" i="1"/>
  <c r="L289" i="1"/>
  <c r="L49" i="1" s="1"/>
  <c r="L294" i="1"/>
  <c r="AC289" i="1"/>
  <c r="AC49" i="1" s="1"/>
  <c r="AC294" i="1"/>
  <c r="Z294" i="1"/>
  <c r="Z289" i="1"/>
  <c r="Z49" i="1" s="1"/>
  <c r="V294" i="1"/>
  <c r="V289" i="1"/>
  <c r="V49" i="1" s="1"/>
  <c r="AC120" i="1"/>
  <c r="AC123" i="1" s="1"/>
  <c r="AC45" i="1" s="1"/>
  <c r="N120" i="1"/>
  <c r="N123" i="1" s="1"/>
  <c r="N45" i="1" s="1"/>
  <c r="Y120" i="1"/>
  <c r="Y123" i="1" s="1"/>
  <c r="Y45" i="1" s="1"/>
  <c r="N38" i="1"/>
  <c r="Z38" i="1"/>
  <c r="D383" i="1"/>
  <c r="I359" i="1"/>
  <c r="J359" i="1" s="1"/>
  <c r="K359" i="1" s="1"/>
  <c r="L359" i="1" s="1"/>
  <c r="M359" i="1" s="1"/>
  <c r="N359" i="1" s="1"/>
  <c r="O359" i="1" s="1"/>
  <c r="P359" i="1" s="1"/>
  <c r="Q359" i="1" s="1"/>
  <c r="R359" i="1" s="1"/>
  <c r="S359" i="1" s="1"/>
  <c r="T359" i="1" s="1"/>
  <c r="U359" i="1" s="1"/>
  <c r="V359" i="1" s="1"/>
  <c r="W359" i="1" s="1"/>
  <c r="X359" i="1" s="1"/>
  <c r="Y359" i="1" s="1"/>
  <c r="Z359" i="1" s="1"/>
  <c r="AA359" i="1" s="1"/>
  <c r="AB359" i="1" s="1"/>
  <c r="AC359" i="1" s="1"/>
  <c r="AD359" i="1" s="1"/>
  <c r="AE359" i="1" s="1"/>
  <c r="AF359" i="1" s="1"/>
  <c r="AG359" i="1" s="1"/>
  <c r="AH359" i="1" s="1"/>
  <c r="AI359" i="1" s="1"/>
  <c r="AJ359" i="1" s="1"/>
  <c r="AK359" i="1" s="1"/>
  <c r="AL359" i="1" s="1"/>
  <c r="AM359" i="1" s="1"/>
  <c r="AN359" i="1" s="1"/>
  <c r="AO359" i="1" s="1"/>
  <c r="AP359" i="1" s="1"/>
  <c r="AQ359" i="1" s="1"/>
  <c r="AR359" i="1" s="1"/>
  <c r="AS359" i="1" s="1"/>
  <c r="AT359" i="1" s="1"/>
  <c r="AU359" i="1" s="1"/>
  <c r="AV359" i="1" s="1"/>
  <c r="AW359" i="1" s="1"/>
  <c r="AX359" i="1" s="1"/>
  <c r="AI120" i="1"/>
  <c r="AI123" i="1" s="1"/>
  <c r="AI45" i="1" s="1"/>
  <c r="AE120" i="1"/>
  <c r="AE123" i="1" s="1"/>
  <c r="AE45" i="1" s="1"/>
  <c r="AT38" i="1"/>
  <c r="J169" i="1"/>
  <c r="D396" i="1"/>
  <c r="V372" i="1"/>
  <c r="W372" i="1" s="1"/>
  <c r="X372" i="1" s="1"/>
  <c r="Y372" i="1" s="1"/>
  <c r="Z372" i="1" s="1"/>
  <c r="AA372" i="1" s="1"/>
  <c r="AB372" i="1" s="1"/>
  <c r="AC372" i="1" s="1"/>
  <c r="AD372" i="1" s="1"/>
  <c r="AE372" i="1" s="1"/>
  <c r="AF372" i="1" s="1"/>
  <c r="AG372" i="1" s="1"/>
  <c r="AH372" i="1" s="1"/>
  <c r="AI372" i="1" s="1"/>
  <c r="AJ372" i="1" s="1"/>
  <c r="AK372" i="1" s="1"/>
  <c r="AL372" i="1" s="1"/>
  <c r="AM372" i="1" s="1"/>
  <c r="AN372" i="1" s="1"/>
  <c r="AO372" i="1" s="1"/>
  <c r="AP372" i="1" s="1"/>
  <c r="AQ372" i="1" s="1"/>
  <c r="AR372" i="1" s="1"/>
  <c r="AS372" i="1" s="1"/>
  <c r="AT372" i="1" s="1"/>
  <c r="AU372" i="1" s="1"/>
  <c r="AV372" i="1" s="1"/>
  <c r="AW372" i="1" s="1"/>
  <c r="AX372" i="1" s="1"/>
  <c r="P169" i="1"/>
  <c r="AU294" i="1"/>
  <c r="AU289" i="1"/>
  <c r="AU49" i="1" s="1"/>
  <c r="O38" i="1"/>
  <c r="AB289" i="1"/>
  <c r="AB49" i="1" s="1"/>
  <c r="AB294" i="1"/>
  <c r="M294" i="1"/>
  <c r="M289" i="1"/>
  <c r="M49" i="1" s="1"/>
  <c r="AH294" i="1"/>
  <c r="AH289" i="1"/>
  <c r="AH49" i="1" s="1"/>
  <c r="AD294" i="1"/>
  <c r="AD289" i="1"/>
  <c r="AD49" i="1" s="1"/>
  <c r="AW239" i="1"/>
  <c r="AO239" i="1"/>
  <c r="AG239" i="1"/>
  <c r="Y239" i="1"/>
  <c r="Q239" i="1"/>
  <c r="I239" i="1"/>
  <c r="AT239" i="1"/>
  <c r="AL239" i="1"/>
  <c r="AD239" i="1"/>
  <c r="V239" i="1"/>
  <c r="N239" i="1"/>
  <c r="AS239" i="1"/>
  <c r="AK239" i="1"/>
  <c r="AC239" i="1"/>
  <c r="U239" i="1"/>
  <c r="M239" i="1"/>
  <c r="AR239" i="1"/>
  <c r="AJ239" i="1"/>
  <c r="AB239" i="1"/>
  <c r="T239" i="1"/>
  <c r="L239" i="1"/>
  <c r="AM239" i="1"/>
  <c r="W239" i="1"/>
  <c r="AX239" i="1"/>
  <c r="AH239" i="1"/>
  <c r="R239" i="1"/>
  <c r="AU239" i="1"/>
  <c r="AE239" i="1"/>
  <c r="O239" i="1"/>
  <c r="AQ239" i="1"/>
  <c r="AA239" i="1"/>
  <c r="K239" i="1"/>
  <c r="AP239" i="1"/>
  <c r="Z239" i="1"/>
  <c r="J239" i="1"/>
  <c r="AN239" i="1"/>
  <c r="X239" i="1"/>
  <c r="AV239" i="1"/>
  <c r="AI239" i="1"/>
  <c r="AF239" i="1"/>
  <c r="S239" i="1"/>
  <c r="P239" i="1"/>
  <c r="AP166" i="1"/>
  <c r="AP169" i="1" s="1"/>
  <c r="P120" i="1"/>
  <c r="P123" i="1" s="1"/>
  <c r="P45" i="1" s="1"/>
  <c r="V120" i="1"/>
  <c r="V123" i="1" s="1"/>
  <c r="V45" i="1" s="1"/>
  <c r="K120" i="1"/>
  <c r="K123" i="1" s="1"/>
  <c r="K45" i="1" s="1"/>
  <c r="AN289" i="1"/>
  <c r="AN49" i="1" s="1"/>
  <c r="AN294" i="1"/>
  <c r="K38" i="1"/>
  <c r="K169" i="1"/>
  <c r="I38" i="1"/>
  <c r="I35" i="1"/>
  <c r="I39" i="1"/>
  <c r="AW294" i="1"/>
  <c r="AW289" i="1"/>
  <c r="AW49" i="1" s="1"/>
  <c r="U166" i="1"/>
  <c r="U169" i="1" s="1"/>
  <c r="O166" i="1"/>
  <c r="O169" i="1" s="1"/>
  <c r="AT120" i="1"/>
  <c r="AT123" i="1" s="1"/>
  <c r="AT45" i="1" s="1"/>
  <c r="AG120" i="1"/>
  <c r="AG123" i="1" s="1"/>
  <c r="AG45" i="1" s="1"/>
  <c r="AP120" i="1"/>
  <c r="AP123" i="1" s="1"/>
  <c r="AP45" i="1" s="1"/>
  <c r="AK120" i="1"/>
  <c r="AK123" i="1" s="1"/>
  <c r="AK45" i="1" s="1"/>
  <c r="AT103" i="1"/>
  <c r="U38" i="1"/>
  <c r="X38" i="1"/>
  <c r="AR166" i="1"/>
  <c r="AR169" i="1" s="1"/>
  <c r="S169" i="1"/>
  <c r="D382" i="1"/>
  <c r="H358" i="1"/>
  <c r="I358" i="1" s="1"/>
  <c r="J358" i="1" s="1"/>
  <c r="K358" i="1" s="1"/>
  <c r="L358" i="1" s="1"/>
  <c r="M358" i="1" s="1"/>
  <c r="N358" i="1" s="1"/>
  <c r="O358" i="1" s="1"/>
  <c r="P358" i="1" s="1"/>
  <c r="Q358" i="1" s="1"/>
  <c r="R358" i="1" s="1"/>
  <c r="S358" i="1" s="1"/>
  <c r="T358" i="1" s="1"/>
  <c r="U358" i="1" s="1"/>
  <c r="V358" i="1" s="1"/>
  <c r="W358" i="1" s="1"/>
  <c r="X358" i="1" s="1"/>
  <c r="Y358" i="1" s="1"/>
  <c r="Z358" i="1" s="1"/>
  <c r="AA358" i="1" s="1"/>
  <c r="AB358" i="1" s="1"/>
  <c r="AC358" i="1" s="1"/>
  <c r="AD358" i="1" s="1"/>
  <c r="AE358" i="1" s="1"/>
  <c r="AF358" i="1" s="1"/>
  <c r="AG358" i="1" s="1"/>
  <c r="AH358" i="1" s="1"/>
  <c r="AI358" i="1" s="1"/>
  <c r="AJ358" i="1" s="1"/>
  <c r="AK358" i="1" s="1"/>
  <c r="AL358" i="1" s="1"/>
  <c r="AM358" i="1" s="1"/>
  <c r="AN358" i="1" s="1"/>
  <c r="AO358" i="1" s="1"/>
  <c r="AP358" i="1" s="1"/>
  <c r="AQ358" i="1" s="1"/>
  <c r="AR358" i="1" s="1"/>
  <c r="AS358" i="1" s="1"/>
  <c r="AT358" i="1" s="1"/>
  <c r="AU358" i="1" s="1"/>
  <c r="AV358" i="1" s="1"/>
  <c r="AW358" i="1" s="1"/>
  <c r="AX358" i="1" s="1"/>
  <c r="AC38" i="1"/>
  <c r="AQ289" i="1"/>
  <c r="AQ49" i="1" s="1"/>
  <c r="AQ294" i="1"/>
  <c r="Y420" i="1"/>
  <c r="Z420" i="1" s="1"/>
  <c r="AA420" i="1" s="1"/>
  <c r="AB420" i="1" s="1"/>
  <c r="AC420" i="1" s="1"/>
  <c r="AD420" i="1" s="1"/>
  <c r="AE420" i="1" s="1"/>
  <c r="AF420" i="1" s="1"/>
  <c r="AG420" i="1" s="1"/>
  <c r="AH420" i="1" s="1"/>
  <c r="AI420" i="1" s="1"/>
  <c r="AJ420" i="1" s="1"/>
  <c r="AK420" i="1" s="1"/>
  <c r="AL420" i="1" s="1"/>
  <c r="AM420" i="1" s="1"/>
  <c r="AN420" i="1" s="1"/>
  <c r="AO420" i="1" s="1"/>
  <c r="AP420" i="1" s="1"/>
  <c r="AQ420" i="1" s="1"/>
  <c r="AR420" i="1" s="1"/>
  <c r="AS420" i="1" s="1"/>
  <c r="AT420" i="1" s="1"/>
  <c r="AU420" i="1" s="1"/>
  <c r="AV420" i="1" s="1"/>
  <c r="AW420" i="1" s="1"/>
  <c r="AX420" i="1" s="1"/>
  <c r="S38" i="1"/>
  <c r="AL166" i="1"/>
  <c r="AL169" i="1" s="1"/>
  <c r="D399" i="1"/>
  <c r="Y375" i="1"/>
  <c r="Z375" i="1" s="1"/>
  <c r="AA375" i="1" s="1"/>
  <c r="AB375" i="1" s="1"/>
  <c r="AC375" i="1" s="1"/>
  <c r="AD375" i="1" s="1"/>
  <c r="AE375" i="1" s="1"/>
  <c r="AF375" i="1" s="1"/>
  <c r="AG375" i="1" s="1"/>
  <c r="AH375" i="1" s="1"/>
  <c r="AI375" i="1" s="1"/>
  <c r="AJ375" i="1" s="1"/>
  <c r="AK375" i="1" s="1"/>
  <c r="AL375" i="1" s="1"/>
  <c r="AM375" i="1" s="1"/>
  <c r="AN375" i="1" s="1"/>
  <c r="AO375" i="1" s="1"/>
  <c r="AP375" i="1" s="1"/>
  <c r="AQ375" i="1" s="1"/>
  <c r="AR375" i="1" s="1"/>
  <c r="AS375" i="1" s="1"/>
  <c r="AT375" i="1" s="1"/>
  <c r="AU375" i="1" s="1"/>
  <c r="AV375" i="1" s="1"/>
  <c r="AW375" i="1" s="1"/>
  <c r="AX375" i="1" s="1"/>
  <c r="AF289" i="1"/>
  <c r="AF49" i="1" s="1"/>
  <c r="AF294" i="1"/>
  <c r="AG294" i="1"/>
  <c r="AG289" i="1"/>
  <c r="AG49" i="1" s="1"/>
  <c r="K289" i="1"/>
  <c r="K49" i="1" s="1"/>
  <c r="K294" i="1"/>
  <c r="G294" i="1"/>
  <c r="G289" i="1"/>
  <c r="G49" i="1" s="1"/>
  <c r="J113" i="1"/>
  <c r="J115" i="1" s="1"/>
  <c r="X119" i="1"/>
  <c r="X90" i="1" s="1"/>
  <c r="P119" i="1"/>
  <c r="P90" i="1" s="1"/>
  <c r="H119" i="1"/>
  <c r="H90" i="1" s="1"/>
  <c r="V119" i="1"/>
  <c r="V90" i="1" s="1"/>
  <c r="N119" i="1"/>
  <c r="N90" i="1" s="1"/>
  <c r="F119" i="1"/>
  <c r="T119" i="1"/>
  <c r="T90" i="1" s="1"/>
  <c r="L119" i="1"/>
  <c r="L90" i="1" s="1"/>
  <c r="S119" i="1"/>
  <c r="S90" i="1" s="1"/>
  <c r="K119" i="1"/>
  <c r="K90" i="1" s="1"/>
  <c r="M119" i="1"/>
  <c r="M90" i="1" s="1"/>
  <c r="Y119" i="1"/>
  <c r="Y90" i="1" s="1"/>
  <c r="I119" i="1"/>
  <c r="I90" i="1" s="1"/>
  <c r="W119" i="1"/>
  <c r="W90" i="1" s="1"/>
  <c r="G119" i="1"/>
  <c r="G90" i="1" s="1"/>
  <c r="R119" i="1"/>
  <c r="R90" i="1" s="1"/>
  <c r="Q119" i="1"/>
  <c r="Q90" i="1" s="1"/>
  <c r="O119" i="1"/>
  <c r="O90" i="1" s="1"/>
  <c r="Z119" i="1"/>
  <c r="Z90" i="1" s="1"/>
  <c r="U119" i="1"/>
  <c r="U90" i="1" s="1"/>
  <c r="J119" i="1"/>
  <c r="J90" i="1" s="1"/>
  <c r="R120" i="1"/>
  <c r="R123" i="1" s="1"/>
  <c r="R45" i="1" s="1"/>
  <c r="AD120" i="1"/>
  <c r="AD123" i="1" s="1"/>
  <c r="AD45" i="1" s="1"/>
  <c r="S120" i="1"/>
  <c r="S123" i="1" s="1"/>
  <c r="S45" i="1" s="1"/>
  <c r="D393" i="1"/>
  <c r="S369" i="1"/>
  <c r="T369" i="1" s="1"/>
  <c r="U369" i="1" s="1"/>
  <c r="V369" i="1" s="1"/>
  <c r="W369" i="1" s="1"/>
  <c r="X369" i="1" s="1"/>
  <c r="Y369" i="1" s="1"/>
  <c r="Z369" i="1" s="1"/>
  <c r="AA369" i="1" s="1"/>
  <c r="AB369" i="1" s="1"/>
  <c r="AC369" i="1" s="1"/>
  <c r="AD369" i="1" s="1"/>
  <c r="AE369" i="1" s="1"/>
  <c r="AF369" i="1" s="1"/>
  <c r="AG369" i="1" s="1"/>
  <c r="AH369" i="1" s="1"/>
  <c r="AI369" i="1" s="1"/>
  <c r="AJ369" i="1" s="1"/>
  <c r="AK369" i="1" s="1"/>
  <c r="AL369" i="1" s="1"/>
  <c r="AM369" i="1" s="1"/>
  <c r="AN369" i="1" s="1"/>
  <c r="AO369" i="1" s="1"/>
  <c r="AP369" i="1" s="1"/>
  <c r="AQ369" i="1" s="1"/>
  <c r="AR369" i="1" s="1"/>
  <c r="AS369" i="1" s="1"/>
  <c r="AT369" i="1" s="1"/>
  <c r="AU369" i="1" s="1"/>
  <c r="AV369" i="1" s="1"/>
  <c r="AW369" i="1" s="1"/>
  <c r="AX369" i="1" s="1"/>
  <c r="T38" i="1"/>
  <c r="AU166" i="1"/>
  <c r="AU169" i="1" s="1"/>
  <c r="AJ289" i="1"/>
  <c r="AJ49" i="1" s="1"/>
  <c r="AJ294" i="1"/>
  <c r="AV38" i="1"/>
  <c r="AD166" i="1"/>
  <c r="AD169" i="1" s="1"/>
  <c r="AL120" i="1"/>
  <c r="AL123" i="1" s="1"/>
  <c r="AL45" i="1" s="1"/>
  <c r="H405" i="1"/>
  <c r="I405" i="1" s="1"/>
  <c r="J405" i="1" s="1"/>
  <c r="K405" i="1" s="1"/>
  <c r="L405" i="1" s="1"/>
  <c r="M405" i="1" s="1"/>
  <c r="N405" i="1" s="1"/>
  <c r="O405" i="1" s="1"/>
  <c r="P405" i="1" s="1"/>
  <c r="Q405" i="1" s="1"/>
  <c r="R405" i="1" s="1"/>
  <c r="S405" i="1" s="1"/>
  <c r="T405" i="1" s="1"/>
  <c r="U405" i="1" s="1"/>
  <c r="V405" i="1" s="1"/>
  <c r="W405" i="1" s="1"/>
  <c r="X405" i="1" s="1"/>
  <c r="Y405" i="1" s="1"/>
  <c r="Z405" i="1" s="1"/>
  <c r="AA405" i="1" s="1"/>
  <c r="AB405" i="1" s="1"/>
  <c r="AC405" i="1" s="1"/>
  <c r="AD405" i="1" s="1"/>
  <c r="AE405" i="1" s="1"/>
  <c r="AF405" i="1" s="1"/>
  <c r="AG405" i="1" s="1"/>
  <c r="AH405" i="1" s="1"/>
  <c r="AI405" i="1" s="1"/>
  <c r="AJ405" i="1" s="1"/>
  <c r="AK405" i="1" s="1"/>
  <c r="AL405" i="1" s="1"/>
  <c r="AM405" i="1" s="1"/>
  <c r="AN405" i="1" s="1"/>
  <c r="AO405" i="1" s="1"/>
  <c r="AP405" i="1" s="1"/>
  <c r="AQ405" i="1" s="1"/>
  <c r="AR405" i="1" s="1"/>
  <c r="AS405" i="1" s="1"/>
  <c r="AT405" i="1" s="1"/>
  <c r="AU405" i="1" s="1"/>
  <c r="AV405" i="1" s="1"/>
  <c r="AW405" i="1" s="1"/>
  <c r="AX405" i="1" s="1"/>
  <c r="AJ120" i="1"/>
  <c r="AJ123" i="1" s="1"/>
  <c r="AJ45" i="1" s="1"/>
  <c r="AS120" i="1"/>
  <c r="AS123" i="1" s="1"/>
  <c r="AS45" i="1" s="1"/>
  <c r="AJ166" i="1"/>
  <c r="AJ169" i="1" s="1"/>
  <c r="AP294" i="1"/>
  <c r="AP289" i="1"/>
  <c r="AP49" i="1" s="1"/>
  <c r="H169" i="1"/>
  <c r="M408" i="1"/>
  <c r="N408" i="1" s="1"/>
  <c r="O408" i="1" s="1"/>
  <c r="P408" i="1" s="1"/>
  <c r="Q408" i="1" s="1"/>
  <c r="R408" i="1" s="1"/>
  <c r="S408" i="1" s="1"/>
  <c r="T408" i="1" s="1"/>
  <c r="U408" i="1" s="1"/>
  <c r="V408" i="1" s="1"/>
  <c r="W408" i="1" s="1"/>
  <c r="X408" i="1" s="1"/>
  <c r="Y408" i="1" s="1"/>
  <c r="Z408" i="1" s="1"/>
  <c r="AA408" i="1" s="1"/>
  <c r="AB408" i="1" s="1"/>
  <c r="AC408" i="1" s="1"/>
  <c r="AD408" i="1" s="1"/>
  <c r="AE408" i="1" s="1"/>
  <c r="AF408" i="1" s="1"/>
  <c r="AG408" i="1" s="1"/>
  <c r="AH408" i="1" s="1"/>
  <c r="AI408" i="1" s="1"/>
  <c r="AJ408" i="1" s="1"/>
  <c r="AK408" i="1" s="1"/>
  <c r="AL408" i="1" s="1"/>
  <c r="AM408" i="1" s="1"/>
  <c r="AN408" i="1" s="1"/>
  <c r="AO408" i="1" s="1"/>
  <c r="AP408" i="1" s="1"/>
  <c r="AQ408" i="1" s="1"/>
  <c r="AR408" i="1" s="1"/>
  <c r="AS408" i="1" s="1"/>
  <c r="AT408" i="1" s="1"/>
  <c r="AU408" i="1" s="1"/>
  <c r="AV408" i="1" s="1"/>
  <c r="AW408" i="1" s="1"/>
  <c r="AX408" i="1" s="1"/>
  <c r="D398" i="1"/>
  <c r="X374" i="1"/>
  <c r="Y374" i="1" s="1"/>
  <c r="Z374" i="1" s="1"/>
  <c r="AA374" i="1" s="1"/>
  <c r="AB374" i="1" s="1"/>
  <c r="AC374" i="1" s="1"/>
  <c r="AD374" i="1" s="1"/>
  <c r="AE374" i="1" s="1"/>
  <c r="AF374" i="1" s="1"/>
  <c r="AG374" i="1" s="1"/>
  <c r="AH374" i="1" s="1"/>
  <c r="AI374" i="1" s="1"/>
  <c r="AJ374" i="1" s="1"/>
  <c r="AK374" i="1" s="1"/>
  <c r="AL374" i="1" s="1"/>
  <c r="AM374" i="1" s="1"/>
  <c r="AN374" i="1" s="1"/>
  <c r="AO374" i="1" s="1"/>
  <c r="AP374" i="1" s="1"/>
  <c r="AQ374" i="1" s="1"/>
  <c r="AR374" i="1" s="1"/>
  <c r="AS374" i="1" s="1"/>
  <c r="AT374" i="1" s="1"/>
  <c r="AU374" i="1" s="1"/>
  <c r="AV374" i="1" s="1"/>
  <c r="AW374" i="1" s="1"/>
  <c r="AX374" i="1" s="1"/>
  <c r="D388" i="1"/>
  <c r="N364" i="1"/>
  <c r="O364" i="1" s="1"/>
  <c r="P364" i="1" s="1"/>
  <c r="Q364" i="1" s="1"/>
  <c r="R364" i="1" s="1"/>
  <c r="S364" i="1" s="1"/>
  <c r="T364" i="1" s="1"/>
  <c r="U364" i="1" s="1"/>
  <c r="V364" i="1" s="1"/>
  <c r="W364" i="1" s="1"/>
  <c r="X364" i="1" s="1"/>
  <c r="Y364" i="1" s="1"/>
  <c r="Z364" i="1" s="1"/>
  <c r="AA364" i="1" s="1"/>
  <c r="AB364" i="1" s="1"/>
  <c r="AC364" i="1" s="1"/>
  <c r="AD364" i="1" s="1"/>
  <c r="AE364" i="1" s="1"/>
  <c r="AF364" i="1" s="1"/>
  <c r="AG364" i="1" s="1"/>
  <c r="AH364" i="1" s="1"/>
  <c r="AI364" i="1" s="1"/>
  <c r="AJ364" i="1" s="1"/>
  <c r="AK364" i="1" s="1"/>
  <c r="AL364" i="1" s="1"/>
  <c r="AM364" i="1" s="1"/>
  <c r="AN364" i="1" s="1"/>
  <c r="AO364" i="1" s="1"/>
  <c r="AP364" i="1" s="1"/>
  <c r="AQ364" i="1" s="1"/>
  <c r="AR364" i="1" s="1"/>
  <c r="AS364" i="1" s="1"/>
  <c r="AT364" i="1" s="1"/>
  <c r="AU364" i="1" s="1"/>
  <c r="AV364" i="1" s="1"/>
  <c r="AW364" i="1" s="1"/>
  <c r="AX364" i="1" s="1"/>
  <c r="AJ38" i="1"/>
  <c r="AO166" i="1"/>
  <c r="AO169" i="1" s="1"/>
  <c r="V419" i="1"/>
  <c r="W419" i="1" s="1"/>
  <c r="X419" i="1" s="1"/>
  <c r="Y419" i="1" s="1"/>
  <c r="Z419" i="1" s="1"/>
  <c r="AA419" i="1" s="1"/>
  <c r="AB419" i="1" s="1"/>
  <c r="AC419" i="1" s="1"/>
  <c r="AD419" i="1" s="1"/>
  <c r="AE419" i="1" s="1"/>
  <c r="AF419" i="1" s="1"/>
  <c r="AG419" i="1" s="1"/>
  <c r="AH419" i="1" s="1"/>
  <c r="AI419" i="1" s="1"/>
  <c r="AJ419" i="1" s="1"/>
  <c r="AK419" i="1" s="1"/>
  <c r="AL419" i="1" s="1"/>
  <c r="AM419" i="1" s="1"/>
  <c r="AN419" i="1" s="1"/>
  <c r="AO419" i="1" s="1"/>
  <c r="AP419" i="1" s="1"/>
  <c r="AQ419" i="1" s="1"/>
  <c r="AR419" i="1" s="1"/>
  <c r="AS419" i="1" s="1"/>
  <c r="AT419" i="1" s="1"/>
  <c r="AU419" i="1" s="1"/>
  <c r="AV419" i="1" s="1"/>
  <c r="AW419" i="1" s="1"/>
  <c r="AX419" i="1" s="1"/>
  <c r="D395" i="1"/>
  <c r="U371" i="1"/>
  <c r="V371" i="1" s="1"/>
  <c r="W371" i="1" s="1"/>
  <c r="X371" i="1" s="1"/>
  <c r="Y371" i="1" s="1"/>
  <c r="Z371" i="1" s="1"/>
  <c r="AA371" i="1" s="1"/>
  <c r="AB371" i="1" s="1"/>
  <c r="AC371" i="1" s="1"/>
  <c r="AD371" i="1" s="1"/>
  <c r="AE371" i="1" s="1"/>
  <c r="AF371" i="1" s="1"/>
  <c r="AG371" i="1" s="1"/>
  <c r="AH371" i="1" s="1"/>
  <c r="AI371" i="1" s="1"/>
  <c r="AJ371" i="1" s="1"/>
  <c r="AK371" i="1" s="1"/>
  <c r="AL371" i="1" s="1"/>
  <c r="AM371" i="1" s="1"/>
  <c r="AN371" i="1" s="1"/>
  <c r="AO371" i="1" s="1"/>
  <c r="AP371" i="1" s="1"/>
  <c r="AQ371" i="1" s="1"/>
  <c r="AR371" i="1" s="1"/>
  <c r="AS371" i="1" s="1"/>
  <c r="AT371" i="1" s="1"/>
  <c r="AU371" i="1" s="1"/>
  <c r="AV371" i="1" s="1"/>
  <c r="AW371" i="1" s="1"/>
  <c r="AX371" i="1" s="1"/>
  <c r="AX241" i="1"/>
  <c r="AP241" i="1"/>
  <c r="AH241" i="1"/>
  <c r="Z241" i="1"/>
  <c r="R241" i="1"/>
  <c r="AU241" i="1"/>
  <c r="AM241" i="1"/>
  <c r="AE241" i="1"/>
  <c r="W241" i="1"/>
  <c r="O241" i="1"/>
  <c r="AT241" i="1"/>
  <c r="AL241" i="1"/>
  <c r="AD241" i="1"/>
  <c r="V241" i="1"/>
  <c r="N241" i="1"/>
  <c r="AS241" i="1"/>
  <c r="AK241" i="1"/>
  <c r="AC241" i="1"/>
  <c r="U241" i="1"/>
  <c r="M241" i="1"/>
  <c r="AV241" i="1"/>
  <c r="AF241" i="1"/>
  <c r="P241" i="1"/>
  <c r="AQ241" i="1"/>
  <c r="AA241" i="1"/>
  <c r="K241" i="1"/>
  <c r="AN241" i="1"/>
  <c r="X241" i="1"/>
  <c r="AJ241" i="1"/>
  <c r="T241" i="1"/>
  <c r="AI241" i="1"/>
  <c r="S241" i="1"/>
  <c r="AW241" i="1"/>
  <c r="AG241" i="1"/>
  <c r="Q241" i="1"/>
  <c r="Y241" i="1"/>
  <c r="L241" i="1"/>
  <c r="AR241" i="1"/>
  <c r="AO241" i="1"/>
  <c r="AB241" i="1"/>
  <c r="R368" i="1"/>
  <c r="S368" i="1" s="1"/>
  <c r="T368" i="1" s="1"/>
  <c r="U368" i="1" s="1"/>
  <c r="V368" i="1" s="1"/>
  <c r="W368" i="1" s="1"/>
  <c r="X368" i="1" s="1"/>
  <c r="Y368" i="1" s="1"/>
  <c r="Z368" i="1" s="1"/>
  <c r="AA368" i="1" s="1"/>
  <c r="AB368" i="1" s="1"/>
  <c r="AC368" i="1" s="1"/>
  <c r="AD368" i="1" s="1"/>
  <c r="AE368" i="1" s="1"/>
  <c r="AF368" i="1" s="1"/>
  <c r="AG368" i="1" s="1"/>
  <c r="AH368" i="1" s="1"/>
  <c r="AI368" i="1" s="1"/>
  <c r="AJ368" i="1" s="1"/>
  <c r="AK368" i="1" s="1"/>
  <c r="AL368" i="1" s="1"/>
  <c r="AM368" i="1" s="1"/>
  <c r="AN368" i="1" s="1"/>
  <c r="AO368" i="1" s="1"/>
  <c r="AP368" i="1" s="1"/>
  <c r="AQ368" i="1" s="1"/>
  <c r="AR368" i="1" s="1"/>
  <c r="AS368" i="1" s="1"/>
  <c r="AT368" i="1" s="1"/>
  <c r="AU368" i="1" s="1"/>
  <c r="AV368" i="1" s="1"/>
  <c r="AW368" i="1" s="1"/>
  <c r="AX368" i="1" s="1"/>
  <c r="D392" i="1"/>
  <c r="AB38" i="1"/>
  <c r="AT294" i="1"/>
  <c r="AT289" i="1"/>
  <c r="AT49" i="1" s="1"/>
  <c r="AV249" i="1"/>
  <c r="AN249" i="1"/>
  <c r="AF249" i="1"/>
  <c r="X249" i="1"/>
  <c r="AU249" i="1"/>
  <c r="AM249" i="1"/>
  <c r="AE249" i="1"/>
  <c r="W249" i="1"/>
  <c r="AR249" i="1"/>
  <c r="AJ249" i="1"/>
  <c r="AB249" i="1"/>
  <c r="T249" i="1"/>
  <c r="AQ249" i="1"/>
  <c r="AI249" i="1"/>
  <c r="AA249" i="1"/>
  <c r="S249" i="1"/>
  <c r="AX249" i="1"/>
  <c r="AH249" i="1"/>
  <c r="AL249" i="1"/>
  <c r="U249" i="1"/>
  <c r="AW249" i="1"/>
  <c r="AD249" i="1"/>
  <c r="AT249" i="1"/>
  <c r="AC249" i="1"/>
  <c r="AS249" i="1"/>
  <c r="Z249" i="1"/>
  <c r="AP249" i="1"/>
  <c r="AO249" i="1"/>
  <c r="AK249" i="1"/>
  <c r="AG249" i="1"/>
  <c r="Y249" i="1"/>
  <c r="V249" i="1"/>
  <c r="AQ255" i="1"/>
  <c r="AI255" i="1"/>
  <c r="AA255" i="1"/>
  <c r="AX255" i="1"/>
  <c r="AP255" i="1"/>
  <c r="AH255" i="1"/>
  <c r="Z255" i="1"/>
  <c r="AU255" i="1"/>
  <c r="AM255" i="1"/>
  <c r="AE255" i="1"/>
  <c r="AT255" i="1"/>
  <c r="AL255" i="1"/>
  <c r="AD255" i="1"/>
  <c r="AK255" i="1"/>
  <c r="AW255" i="1"/>
  <c r="AF255" i="1"/>
  <c r="AR255" i="1"/>
  <c r="Y255" i="1"/>
  <c r="AO255" i="1"/>
  <c r="AN255" i="1"/>
  <c r="AS255" i="1"/>
  <c r="AJ255" i="1"/>
  <c r="AG255" i="1"/>
  <c r="AC255" i="1"/>
  <c r="AB255" i="1"/>
  <c r="AV255" i="1"/>
  <c r="O411" i="1"/>
  <c r="P411" i="1" s="1"/>
  <c r="Q411" i="1" s="1"/>
  <c r="R411" i="1" s="1"/>
  <c r="S411" i="1" s="1"/>
  <c r="T411" i="1" s="1"/>
  <c r="U411" i="1" s="1"/>
  <c r="V411" i="1" s="1"/>
  <c r="W411" i="1" s="1"/>
  <c r="X411" i="1" s="1"/>
  <c r="Y411" i="1" s="1"/>
  <c r="Z411" i="1" s="1"/>
  <c r="AA411" i="1" s="1"/>
  <c r="AB411" i="1" s="1"/>
  <c r="AC411" i="1" s="1"/>
  <c r="AD411" i="1" s="1"/>
  <c r="AE411" i="1" s="1"/>
  <c r="AF411" i="1" s="1"/>
  <c r="AG411" i="1" s="1"/>
  <c r="AH411" i="1" s="1"/>
  <c r="AI411" i="1" s="1"/>
  <c r="AJ411" i="1" s="1"/>
  <c r="AK411" i="1" s="1"/>
  <c r="AL411" i="1" s="1"/>
  <c r="AM411" i="1" s="1"/>
  <c r="AN411" i="1" s="1"/>
  <c r="AO411" i="1" s="1"/>
  <c r="AP411" i="1" s="1"/>
  <c r="AQ411" i="1" s="1"/>
  <c r="AR411" i="1" s="1"/>
  <c r="AS411" i="1" s="1"/>
  <c r="AT411" i="1" s="1"/>
  <c r="AU411" i="1" s="1"/>
  <c r="AV411" i="1" s="1"/>
  <c r="AW411" i="1" s="1"/>
  <c r="AX411" i="1" s="1"/>
  <c r="AR289" i="1"/>
  <c r="AR49" i="1" s="1"/>
  <c r="AR294" i="1"/>
  <c r="AB423" i="1"/>
  <c r="AC423" i="1" s="1"/>
  <c r="AD423" i="1" s="1"/>
  <c r="AE423" i="1" s="1"/>
  <c r="AF423" i="1" s="1"/>
  <c r="AG423" i="1" s="1"/>
  <c r="AH423" i="1" s="1"/>
  <c r="AI423" i="1" s="1"/>
  <c r="AJ423" i="1" s="1"/>
  <c r="AK423" i="1" s="1"/>
  <c r="AL423" i="1" s="1"/>
  <c r="AM423" i="1" s="1"/>
  <c r="AN423" i="1" s="1"/>
  <c r="AO423" i="1" s="1"/>
  <c r="AP423" i="1" s="1"/>
  <c r="AQ423" i="1" s="1"/>
  <c r="AR423" i="1" s="1"/>
  <c r="AS423" i="1" s="1"/>
  <c r="AT423" i="1" s="1"/>
  <c r="AU423" i="1" s="1"/>
  <c r="AV423" i="1" s="1"/>
  <c r="AW423" i="1" s="1"/>
  <c r="AX423" i="1" s="1"/>
  <c r="W169" i="1"/>
  <c r="P289" i="1"/>
  <c r="P49" i="1" s="1"/>
  <c r="P294" i="1"/>
  <c r="T289" i="1"/>
  <c r="T49" i="1" s="1"/>
  <c r="T294" i="1"/>
  <c r="S289" i="1"/>
  <c r="S49" i="1" s="1"/>
  <c r="S294" i="1"/>
  <c r="O294" i="1"/>
  <c r="O289" i="1"/>
  <c r="O49" i="1" s="1"/>
  <c r="J120" i="1"/>
  <c r="J123" i="1" s="1"/>
  <c r="J45" i="1" s="1"/>
  <c r="T120" i="1"/>
  <c r="T123" i="1" s="1"/>
  <c r="T45" i="1" s="1"/>
  <c r="AA120" i="1"/>
  <c r="AA123" i="1" s="1"/>
  <c r="AA45" i="1" s="1"/>
  <c r="AN38" i="1"/>
  <c r="P413" i="1"/>
  <c r="Q413" i="1" s="1"/>
  <c r="R413" i="1" s="1"/>
  <c r="S413" i="1" s="1"/>
  <c r="T413" i="1" s="1"/>
  <c r="U413" i="1" s="1"/>
  <c r="V413" i="1" s="1"/>
  <c r="W413" i="1" s="1"/>
  <c r="X413" i="1" s="1"/>
  <c r="Y413" i="1" s="1"/>
  <c r="Z413" i="1" s="1"/>
  <c r="AA413" i="1" s="1"/>
  <c r="AB413" i="1" s="1"/>
  <c r="AC413" i="1" s="1"/>
  <c r="AD413" i="1" s="1"/>
  <c r="AE413" i="1" s="1"/>
  <c r="AF413" i="1" s="1"/>
  <c r="AG413" i="1" s="1"/>
  <c r="AH413" i="1" s="1"/>
  <c r="AI413" i="1" s="1"/>
  <c r="AJ413" i="1" s="1"/>
  <c r="AK413" i="1" s="1"/>
  <c r="AL413" i="1" s="1"/>
  <c r="AM413" i="1" s="1"/>
  <c r="AN413" i="1" s="1"/>
  <c r="AO413" i="1" s="1"/>
  <c r="AP413" i="1" s="1"/>
  <c r="AQ413" i="1" s="1"/>
  <c r="AR413" i="1" s="1"/>
  <c r="AS413" i="1" s="1"/>
  <c r="AT413" i="1" s="1"/>
  <c r="AU413" i="1" s="1"/>
  <c r="AV413" i="1" s="1"/>
  <c r="AW413" i="1" s="1"/>
  <c r="AX413" i="1" s="1"/>
  <c r="L38" i="1"/>
  <c r="X421" i="1"/>
  <c r="Y421" i="1" s="1"/>
  <c r="Z421" i="1" s="1"/>
  <c r="AA421" i="1" s="1"/>
  <c r="AB421" i="1" s="1"/>
  <c r="AC421" i="1" s="1"/>
  <c r="AD421" i="1" s="1"/>
  <c r="AE421" i="1" s="1"/>
  <c r="AF421" i="1" s="1"/>
  <c r="AG421" i="1" s="1"/>
  <c r="AH421" i="1" s="1"/>
  <c r="AI421" i="1" s="1"/>
  <c r="AJ421" i="1" s="1"/>
  <c r="AK421" i="1" s="1"/>
  <c r="AL421" i="1" s="1"/>
  <c r="AM421" i="1" s="1"/>
  <c r="AN421" i="1" s="1"/>
  <c r="AO421" i="1" s="1"/>
  <c r="AP421" i="1" s="1"/>
  <c r="AQ421" i="1" s="1"/>
  <c r="AR421" i="1" s="1"/>
  <c r="AS421" i="1" s="1"/>
  <c r="AT421" i="1" s="1"/>
  <c r="AU421" i="1" s="1"/>
  <c r="AV421" i="1" s="1"/>
  <c r="AW421" i="1" s="1"/>
  <c r="AX421" i="1" s="1"/>
  <c r="M169" i="1"/>
  <c r="AB166" i="1"/>
  <c r="AB169" i="1" s="1"/>
  <c r="F258" i="1" a="1"/>
  <c r="W236" i="1"/>
  <c r="O236" i="1"/>
  <c r="G236" i="1"/>
  <c r="AB236" i="1"/>
  <c r="T236" i="1"/>
  <c r="L236" i="1"/>
  <c r="AA236" i="1"/>
  <c r="S236" i="1"/>
  <c r="K236" i="1"/>
  <c r="Z236" i="1"/>
  <c r="R236" i="1"/>
  <c r="J236" i="1"/>
  <c r="AC236" i="1"/>
  <c r="M236" i="1"/>
  <c r="X236" i="1"/>
  <c r="H236" i="1"/>
  <c r="U236" i="1"/>
  <c r="Q236" i="1"/>
  <c r="P236" i="1"/>
  <c r="AD236" i="1"/>
  <c r="N236" i="1"/>
  <c r="Y236" i="1"/>
  <c r="V236" i="1"/>
  <c r="I236" i="1"/>
  <c r="F236" i="1"/>
  <c r="AU120" i="1"/>
  <c r="AU123" i="1" s="1"/>
  <c r="AU45" i="1" s="1"/>
  <c r="D381" i="1"/>
  <c r="G357" i="1"/>
  <c r="H357" i="1" s="1"/>
  <c r="I357" i="1" s="1"/>
  <c r="J357" i="1" s="1"/>
  <c r="K357" i="1" s="1"/>
  <c r="L357" i="1" s="1"/>
  <c r="M357" i="1" s="1"/>
  <c r="N357" i="1" s="1"/>
  <c r="O357" i="1" s="1"/>
  <c r="P357" i="1" s="1"/>
  <c r="Q357" i="1" s="1"/>
  <c r="R357" i="1" s="1"/>
  <c r="S357" i="1" s="1"/>
  <c r="T357" i="1" s="1"/>
  <c r="U357" i="1" s="1"/>
  <c r="V357" i="1" s="1"/>
  <c r="W357" i="1" s="1"/>
  <c r="X357" i="1" s="1"/>
  <c r="Y357" i="1" s="1"/>
  <c r="Z357" i="1" s="1"/>
  <c r="AA357" i="1" s="1"/>
  <c r="AB357" i="1" s="1"/>
  <c r="AC357" i="1" s="1"/>
  <c r="AD357" i="1" s="1"/>
  <c r="AE357" i="1" s="1"/>
  <c r="AF357" i="1" s="1"/>
  <c r="AG357" i="1" s="1"/>
  <c r="AH357" i="1" s="1"/>
  <c r="AI357" i="1" s="1"/>
  <c r="AJ357" i="1" s="1"/>
  <c r="AK357" i="1" s="1"/>
  <c r="AL357" i="1" s="1"/>
  <c r="AM357" i="1" s="1"/>
  <c r="AN357" i="1" s="1"/>
  <c r="AO357" i="1" s="1"/>
  <c r="AP357" i="1" s="1"/>
  <c r="AQ357" i="1" s="1"/>
  <c r="AR357" i="1" s="1"/>
  <c r="AS357" i="1" s="1"/>
  <c r="AT357" i="1" s="1"/>
  <c r="AU357" i="1" s="1"/>
  <c r="AV357" i="1" s="1"/>
  <c r="AW357" i="1" s="1"/>
  <c r="AX357" i="1" s="1"/>
  <c r="W38" i="1"/>
  <c r="AS38" i="1"/>
  <c r="V169" i="1"/>
  <c r="AH166" i="1"/>
  <c r="AH169" i="1" s="1"/>
  <c r="AR38" i="1"/>
  <c r="AM38" i="1"/>
  <c r="I406" i="1"/>
  <c r="J406" i="1" s="1"/>
  <c r="K406" i="1" s="1"/>
  <c r="L406" i="1" s="1"/>
  <c r="M406" i="1" s="1"/>
  <c r="N406" i="1" s="1"/>
  <c r="O406" i="1" s="1"/>
  <c r="P406" i="1" s="1"/>
  <c r="Q406" i="1" s="1"/>
  <c r="R406" i="1" s="1"/>
  <c r="S406" i="1" s="1"/>
  <c r="T406" i="1" s="1"/>
  <c r="U406" i="1" s="1"/>
  <c r="V406" i="1" s="1"/>
  <c r="W406" i="1" s="1"/>
  <c r="X406" i="1" s="1"/>
  <c r="Y406" i="1" s="1"/>
  <c r="Z406" i="1" s="1"/>
  <c r="AA406" i="1" s="1"/>
  <c r="AB406" i="1" s="1"/>
  <c r="AC406" i="1" s="1"/>
  <c r="AD406" i="1" s="1"/>
  <c r="AE406" i="1" s="1"/>
  <c r="AF406" i="1" s="1"/>
  <c r="AG406" i="1" s="1"/>
  <c r="AH406" i="1" s="1"/>
  <c r="AI406" i="1" s="1"/>
  <c r="AJ406" i="1" s="1"/>
  <c r="AK406" i="1" s="1"/>
  <c r="AL406" i="1" s="1"/>
  <c r="AM406" i="1" s="1"/>
  <c r="AN406" i="1" s="1"/>
  <c r="AO406" i="1" s="1"/>
  <c r="AP406" i="1" s="1"/>
  <c r="AQ406" i="1" s="1"/>
  <c r="AR406" i="1" s="1"/>
  <c r="AS406" i="1" s="1"/>
  <c r="AT406" i="1" s="1"/>
  <c r="AU406" i="1" s="1"/>
  <c r="AV406" i="1" s="1"/>
  <c r="AW406" i="1" s="1"/>
  <c r="AX406" i="1" s="1"/>
  <c r="D384" i="1"/>
  <c r="J360" i="1"/>
  <c r="K360" i="1" s="1"/>
  <c r="L360" i="1" s="1"/>
  <c r="M360" i="1" s="1"/>
  <c r="N360" i="1" s="1"/>
  <c r="O360" i="1" s="1"/>
  <c r="P360" i="1" s="1"/>
  <c r="Q360" i="1" s="1"/>
  <c r="R360" i="1" s="1"/>
  <c r="S360" i="1" s="1"/>
  <c r="T360" i="1" s="1"/>
  <c r="U360" i="1" s="1"/>
  <c r="V360" i="1" s="1"/>
  <c r="W360" i="1" s="1"/>
  <c r="X360" i="1" s="1"/>
  <c r="Y360" i="1" s="1"/>
  <c r="Z360" i="1" s="1"/>
  <c r="AA360" i="1" s="1"/>
  <c r="AB360" i="1" s="1"/>
  <c r="AC360" i="1" s="1"/>
  <c r="AD360" i="1" s="1"/>
  <c r="AE360" i="1" s="1"/>
  <c r="AF360" i="1" s="1"/>
  <c r="AG360" i="1" s="1"/>
  <c r="AH360" i="1" s="1"/>
  <c r="AI360" i="1" s="1"/>
  <c r="AJ360" i="1" s="1"/>
  <c r="AK360" i="1" s="1"/>
  <c r="AL360" i="1" s="1"/>
  <c r="AM360" i="1" s="1"/>
  <c r="AN360" i="1" s="1"/>
  <c r="AO360" i="1" s="1"/>
  <c r="AP360" i="1" s="1"/>
  <c r="AQ360" i="1" s="1"/>
  <c r="AR360" i="1" s="1"/>
  <c r="AS360" i="1" s="1"/>
  <c r="AT360" i="1" s="1"/>
  <c r="AU360" i="1" s="1"/>
  <c r="AV360" i="1" s="1"/>
  <c r="AW360" i="1" s="1"/>
  <c r="AX360" i="1" s="1"/>
  <c r="AG38" i="1"/>
  <c r="AE38" i="1"/>
  <c r="X169" i="1"/>
  <c r="F169" i="1"/>
  <c r="F161" i="1"/>
  <c r="AF166" i="1"/>
  <c r="AF169" i="1" s="1"/>
  <c r="AT238" i="1"/>
  <c r="AL238" i="1"/>
  <c r="AD238" i="1"/>
  <c r="V238" i="1"/>
  <c r="N238" i="1"/>
  <c r="AQ238" i="1"/>
  <c r="AI238" i="1"/>
  <c r="AA238" i="1"/>
  <c r="S238" i="1"/>
  <c r="K238" i="1"/>
  <c r="AX238" i="1"/>
  <c r="AP238" i="1"/>
  <c r="AH238" i="1"/>
  <c r="Z238" i="1"/>
  <c r="R238" i="1"/>
  <c r="J238" i="1"/>
  <c r="AW238" i="1"/>
  <c r="AO238" i="1"/>
  <c r="AG238" i="1"/>
  <c r="Y238" i="1"/>
  <c r="Q238" i="1"/>
  <c r="I238" i="1"/>
  <c r="AJ238" i="1"/>
  <c r="T238" i="1"/>
  <c r="AU238" i="1"/>
  <c r="AE238" i="1"/>
  <c r="O238" i="1"/>
  <c r="AR238" i="1"/>
  <c r="AB238" i="1"/>
  <c r="L238" i="1"/>
  <c r="AN238" i="1"/>
  <c r="X238" i="1"/>
  <c r="H238" i="1"/>
  <c r="AM238" i="1"/>
  <c r="W238" i="1"/>
  <c r="AK238" i="1"/>
  <c r="U238" i="1"/>
  <c r="AC238" i="1"/>
  <c r="P238" i="1"/>
  <c r="M238" i="1"/>
  <c r="AV238" i="1"/>
  <c r="AS238" i="1"/>
  <c r="AF238" i="1"/>
  <c r="O409" i="1"/>
  <c r="P409" i="1" s="1"/>
  <c r="Q409" i="1" s="1"/>
  <c r="R409" i="1" s="1"/>
  <c r="S409" i="1" s="1"/>
  <c r="T409" i="1" s="1"/>
  <c r="U409" i="1" s="1"/>
  <c r="V409" i="1" s="1"/>
  <c r="W409" i="1" s="1"/>
  <c r="X409" i="1" s="1"/>
  <c r="Y409" i="1" s="1"/>
  <c r="Z409" i="1" s="1"/>
  <c r="AA409" i="1" s="1"/>
  <c r="AB409" i="1" s="1"/>
  <c r="AC409" i="1" s="1"/>
  <c r="AD409" i="1" s="1"/>
  <c r="AE409" i="1" s="1"/>
  <c r="AF409" i="1" s="1"/>
  <c r="AG409" i="1" s="1"/>
  <c r="AH409" i="1" s="1"/>
  <c r="AI409" i="1" s="1"/>
  <c r="AJ409" i="1" s="1"/>
  <c r="AK409" i="1" s="1"/>
  <c r="AL409" i="1" s="1"/>
  <c r="AM409" i="1" s="1"/>
  <c r="AN409" i="1" s="1"/>
  <c r="AO409" i="1" s="1"/>
  <c r="AP409" i="1" s="1"/>
  <c r="AQ409" i="1" s="1"/>
  <c r="AR409" i="1" s="1"/>
  <c r="AS409" i="1" s="1"/>
  <c r="AT409" i="1" s="1"/>
  <c r="AU409" i="1" s="1"/>
  <c r="AV409" i="1" s="1"/>
  <c r="AW409" i="1" s="1"/>
  <c r="AX409" i="1" s="1"/>
  <c r="D385" i="1"/>
  <c r="K361" i="1"/>
  <c r="L361" i="1" s="1"/>
  <c r="M361" i="1" s="1"/>
  <c r="N361" i="1" s="1"/>
  <c r="O361" i="1" s="1"/>
  <c r="P361" i="1" s="1"/>
  <c r="Q361" i="1" s="1"/>
  <c r="R361" i="1" s="1"/>
  <c r="S361" i="1" s="1"/>
  <c r="T361" i="1" s="1"/>
  <c r="U361" i="1" s="1"/>
  <c r="V361" i="1" s="1"/>
  <c r="W361" i="1" s="1"/>
  <c r="X361" i="1" s="1"/>
  <c r="Y361" i="1" s="1"/>
  <c r="Z361" i="1" s="1"/>
  <c r="AA361" i="1" s="1"/>
  <c r="AB361" i="1" s="1"/>
  <c r="AC361" i="1" s="1"/>
  <c r="AD361" i="1" s="1"/>
  <c r="AE361" i="1" s="1"/>
  <c r="AF361" i="1" s="1"/>
  <c r="AG361" i="1" s="1"/>
  <c r="AH361" i="1" s="1"/>
  <c r="AI361" i="1" s="1"/>
  <c r="AJ361" i="1" s="1"/>
  <c r="AK361" i="1" s="1"/>
  <c r="AL361" i="1" s="1"/>
  <c r="AM361" i="1" s="1"/>
  <c r="AN361" i="1" s="1"/>
  <c r="AO361" i="1" s="1"/>
  <c r="AP361" i="1" s="1"/>
  <c r="AQ361" i="1" s="1"/>
  <c r="AR361" i="1" s="1"/>
  <c r="AS361" i="1" s="1"/>
  <c r="AT361" i="1" s="1"/>
  <c r="AU361" i="1" s="1"/>
  <c r="AV361" i="1" s="1"/>
  <c r="AW361" i="1" s="1"/>
  <c r="AX361" i="1" s="1"/>
  <c r="AU244" i="1"/>
  <c r="AM244" i="1"/>
  <c r="AE244" i="1"/>
  <c r="W244" i="1"/>
  <c r="O244" i="1"/>
  <c r="AR244" i="1"/>
  <c r="AJ244" i="1"/>
  <c r="AB244" i="1"/>
  <c r="T244" i="1"/>
  <c r="AQ244" i="1"/>
  <c r="AI244" i="1"/>
  <c r="AA244" i="1"/>
  <c r="S244" i="1"/>
  <c r="AX244" i="1"/>
  <c r="AP244" i="1"/>
  <c r="AH244" i="1"/>
  <c r="Z244" i="1"/>
  <c r="R244" i="1"/>
  <c r="AK244" i="1"/>
  <c r="U244" i="1"/>
  <c r="AV244" i="1"/>
  <c r="AF244" i="1"/>
  <c r="P244" i="1"/>
  <c r="AS244" i="1"/>
  <c r="AC244" i="1"/>
  <c r="AO244" i="1"/>
  <c r="Y244" i="1"/>
  <c r="AN244" i="1"/>
  <c r="X244" i="1"/>
  <c r="AL244" i="1"/>
  <c r="V244" i="1"/>
  <c r="AD244" i="1"/>
  <c r="Q244" i="1"/>
  <c r="N244" i="1"/>
  <c r="AW244" i="1"/>
  <c r="AT244" i="1"/>
  <c r="AG244" i="1"/>
  <c r="AQ166" i="1"/>
  <c r="AQ169" i="1" s="1"/>
  <c r="AX38" i="1"/>
  <c r="AP38" i="1"/>
  <c r="T169" i="1"/>
  <c r="Q294" i="1"/>
  <c r="Q289" i="1"/>
  <c r="Q49" i="1" s="1"/>
  <c r="I294" i="1"/>
  <c r="I289" i="1"/>
  <c r="I49" i="1" s="1"/>
  <c r="AA289" i="1"/>
  <c r="AA49" i="1" s="1"/>
  <c r="AA294" i="1"/>
  <c r="W289" i="1"/>
  <c r="W49" i="1" s="1"/>
  <c r="W294" i="1"/>
  <c r="Z120" i="1"/>
  <c r="Z123" i="1" s="1"/>
  <c r="Z45" i="1" s="1"/>
  <c r="U120" i="1"/>
  <c r="U123" i="1" s="1"/>
  <c r="U45" i="1" s="1"/>
  <c r="O120" i="1"/>
  <c r="O123" i="1" s="1"/>
  <c r="O45" i="1" s="1"/>
  <c r="D380" i="1"/>
  <c r="F356" i="1"/>
  <c r="AM166" i="1"/>
  <c r="AM169" i="1" s="1"/>
  <c r="AL294" i="1"/>
  <c r="AL289" i="1"/>
  <c r="AL49" i="1" s="1"/>
  <c r="AA166" i="1"/>
  <c r="AA169" i="1" s="1"/>
  <c r="AM120" i="1"/>
  <c r="AM123" i="1" s="1"/>
  <c r="AM45" i="1" s="1"/>
  <c r="AW120" i="1"/>
  <c r="AW123" i="1" s="1"/>
  <c r="AW45" i="1" s="1"/>
  <c r="AK38" i="1"/>
  <c r="T370" i="1"/>
  <c r="U370" i="1" s="1"/>
  <c r="V370" i="1" s="1"/>
  <c r="W370" i="1" s="1"/>
  <c r="X370" i="1" s="1"/>
  <c r="Y370" i="1" s="1"/>
  <c r="Z370" i="1" s="1"/>
  <c r="AA370" i="1" s="1"/>
  <c r="AB370" i="1" s="1"/>
  <c r="AC370" i="1" s="1"/>
  <c r="AD370" i="1" s="1"/>
  <c r="AE370" i="1" s="1"/>
  <c r="AF370" i="1" s="1"/>
  <c r="AG370" i="1" s="1"/>
  <c r="AH370" i="1" s="1"/>
  <c r="AI370" i="1" s="1"/>
  <c r="AJ370" i="1" s="1"/>
  <c r="AK370" i="1" s="1"/>
  <c r="AL370" i="1" s="1"/>
  <c r="AM370" i="1" s="1"/>
  <c r="AN370" i="1" s="1"/>
  <c r="AO370" i="1" s="1"/>
  <c r="AP370" i="1" s="1"/>
  <c r="AQ370" i="1" s="1"/>
  <c r="AR370" i="1" s="1"/>
  <c r="AS370" i="1" s="1"/>
  <c r="AT370" i="1" s="1"/>
  <c r="AU370" i="1" s="1"/>
  <c r="AV370" i="1" s="1"/>
  <c r="AW370" i="1" s="1"/>
  <c r="AX370" i="1" s="1"/>
  <c r="D394" i="1"/>
  <c r="AV254" i="1"/>
  <c r="AN254" i="1"/>
  <c r="AF254" i="1"/>
  <c r="X254" i="1"/>
  <c r="AU254" i="1"/>
  <c r="AM254" i="1"/>
  <c r="AE254" i="1"/>
  <c r="AR254" i="1"/>
  <c r="AJ254" i="1"/>
  <c r="AB254" i="1"/>
  <c r="AQ254" i="1"/>
  <c r="AI254" i="1"/>
  <c r="AA254" i="1"/>
  <c r="AX254" i="1"/>
  <c r="AH254" i="1"/>
  <c r="AP254" i="1"/>
  <c r="Y254" i="1"/>
  <c r="AK254" i="1"/>
  <c r="AG254" i="1"/>
  <c r="AW254" i="1"/>
  <c r="AD254" i="1"/>
  <c r="AL254" i="1"/>
  <c r="AC254" i="1"/>
  <c r="Z254" i="1"/>
  <c r="AT254" i="1"/>
  <c r="AS254" i="1"/>
  <c r="AO254" i="1"/>
  <c r="D387" i="1"/>
  <c r="M363" i="1"/>
  <c r="N363" i="1" s="1"/>
  <c r="O363" i="1" s="1"/>
  <c r="P363" i="1" s="1"/>
  <c r="Q363" i="1" s="1"/>
  <c r="R363" i="1" s="1"/>
  <c r="S363" i="1" s="1"/>
  <c r="T363" i="1" s="1"/>
  <c r="U363" i="1" s="1"/>
  <c r="V363" i="1" s="1"/>
  <c r="W363" i="1" s="1"/>
  <c r="X363" i="1" s="1"/>
  <c r="Y363" i="1" s="1"/>
  <c r="Z363" i="1" s="1"/>
  <c r="AA363" i="1" s="1"/>
  <c r="AB363" i="1" s="1"/>
  <c r="AC363" i="1" s="1"/>
  <c r="AD363" i="1" s="1"/>
  <c r="AE363" i="1" s="1"/>
  <c r="AF363" i="1" s="1"/>
  <c r="AG363" i="1" s="1"/>
  <c r="AH363" i="1" s="1"/>
  <c r="AI363" i="1" s="1"/>
  <c r="AJ363" i="1" s="1"/>
  <c r="AK363" i="1" s="1"/>
  <c r="AL363" i="1" s="1"/>
  <c r="AM363" i="1" s="1"/>
  <c r="AN363" i="1" s="1"/>
  <c r="AO363" i="1" s="1"/>
  <c r="AP363" i="1" s="1"/>
  <c r="AQ363" i="1" s="1"/>
  <c r="AR363" i="1" s="1"/>
  <c r="AS363" i="1" s="1"/>
  <c r="AT363" i="1" s="1"/>
  <c r="AU363" i="1" s="1"/>
  <c r="AV363" i="1" s="1"/>
  <c r="AW363" i="1" s="1"/>
  <c r="AX363" i="1" s="1"/>
  <c r="Y38" i="1"/>
  <c r="Y294" i="1"/>
  <c r="Y289" i="1"/>
  <c r="Y49" i="1" s="1"/>
  <c r="AI289" i="1"/>
  <c r="AI49" i="1" s="1"/>
  <c r="AI294" i="1"/>
  <c r="AE289" i="1"/>
  <c r="AE49" i="1" s="1"/>
  <c r="AE294" i="1"/>
  <c r="AQ248" i="1"/>
  <c r="AI248" i="1"/>
  <c r="AA248" i="1"/>
  <c r="AX248" i="1"/>
  <c r="AP248" i="1"/>
  <c r="AH248" i="1"/>
  <c r="AU248" i="1"/>
  <c r="AM248" i="1"/>
  <c r="AE248" i="1"/>
  <c r="W248" i="1"/>
  <c r="AT248" i="1"/>
  <c r="AL248" i="1"/>
  <c r="AD248" i="1"/>
  <c r="V248" i="1"/>
  <c r="AK248" i="1"/>
  <c r="X248" i="1"/>
  <c r="AJ248" i="1"/>
  <c r="T248" i="1"/>
  <c r="AV248" i="1"/>
  <c r="AC248" i="1"/>
  <c r="AS248" i="1"/>
  <c r="AB248" i="1"/>
  <c r="AR248" i="1"/>
  <c r="Z248" i="1"/>
  <c r="AW248" i="1"/>
  <c r="R248" i="1"/>
  <c r="AO248" i="1"/>
  <c r="AN248" i="1"/>
  <c r="AG248" i="1"/>
  <c r="AF248" i="1"/>
  <c r="Y248" i="1"/>
  <c r="U248" i="1"/>
  <c r="S248" i="1"/>
  <c r="L120" i="1"/>
  <c r="L123" i="1" s="1"/>
  <c r="L45" i="1" s="1"/>
  <c r="W120" i="1"/>
  <c r="W123" i="1" s="1"/>
  <c r="W45" i="1" s="1"/>
  <c r="J38" i="1"/>
  <c r="J39" i="1"/>
  <c r="J35" i="1"/>
  <c r="AT253" i="1"/>
  <c r="AL253" i="1"/>
  <c r="AD253" i="1"/>
  <c r="AS253" i="1"/>
  <c r="AK253" i="1"/>
  <c r="AC253" i="1"/>
  <c r="AX253" i="1"/>
  <c r="AP253" i="1"/>
  <c r="AH253" i="1"/>
  <c r="Z253" i="1"/>
  <c r="AW253" i="1"/>
  <c r="AO253" i="1"/>
  <c r="AG253" i="1"/>
  <c r="Y253" i="1"/>
  <c r="AV253" i="1"/>
  <c r="AF253" i="1"/>
  <c r="AJ253" i="1"/>
  <c r="AU253" i="1"/>
  <c r="AB253" i="1"/>
  <c r="AR253" i="1"/>
  <c r="AA253" i="1"/>
  <c r="AQ253" i="1"/>
  <c r="X253" i="1"/>
  <c r="AE253" i="1"/>
  <c r="W253" i="1"/>
  <c r="AN253" i="1"/>
  <c r="AM253" i="1"/>
  <c r="AI253" i="1"/>
  <c r="H39" i="1"/>
  <c r="H38" i="1"/>
  <c r="D38" i="1" s="1"/>
  <c r="D448" i="1" s="1"/>
  <c r="E448" i="1" s="1"/>
  <c r="H35" i="1"/>
  <c r="X165" i="1"/>
  <c r="T165" i="1"/>
  <c r="L165" i="1"/>
  <c r="Z165" i="1"/>
  <c r="Q165" i="1"/>
  <c r="I165" i="1"/>
  <c r="Y165" i="1"/>
  <c r="P165" i="1"/>
  <c r="H165" i="1"/>
  <c r="W165" i="1"/>
  <c r="O165" i="1"/>
  <c r="G165" i="1"/>
  <c r="R165" i="1"/>
  <c r="M165" i="1"/>
  <c r="J165" i="1"/>
  <c r="V165" i="1"/>
  <c r="F165" i="1"/>
  <c r="F167" i="1" s="1"/>
  <c r="G164" i="1" s="1"/>
  <c r="U165" i="1"/>
  <c r="S165" i="1"/>
  <c r="N165" i="1"/>
  <c r="K165" i="1"/>
  <c r="Z166" i="1"/>
  <c r="Z169" i="1" s="1"/>
  <c r="AO120" i="1"/>
  <c r="AO123" i="1" s="1"/>
  <c r="AO45" i="1" s="1"/>
  <c r="AH120" i="1"/>
  <c r="AH123" i="1" s="1"/>
  <c r="AH45" i="1" s="1"/>
  <c r="AF120" i="1"/>
  <c r="AF123" i="1" s="1"/>
  <c r="AF45" i="1" s="1"/>
  <c r="I328" i="1"/>
  <c r="J8" i="1"/>
  <c r="AE166" i="1"/>
  <c r="AE169" i="1" s="1"/>
  <c r="U289" i="1"/>
  <c r="U49" i="1" s="1"/>
  <c r="U294" i="1"/>
  <c r="AR237" i="1"/>
  <c r="AJ237" i="1"/>
  <c r="AJ260" i="1" s="1"/>
  <c r="AB237" i="1"/>
  <c r="T237" i="1"/>
  <c r="L237" i="1"/>
  <c r="AW237" i="1"/>
  <c r="AO237" i="1"/>
  <c r="AG237" i="1"/>
  <c r="Y237" i="1"/>
  <c r="Q237" i="1"/>
  <c r="I237" i="1"/>
  <c r="AV237" i="1"/>
  <c r="AN237" i="1"/>
  <c r="AF237" i="1"/>
  <c r="X237" i="1"/>
  <c r="P237" i="1"/>
  <c r="H237" i="1"/>
  <c r="AU237" i="1"/>
  <c r="AU260" i="1" s="1"/>
  <c r="AM237" i="1"/>
  <c r="AE237" i="1"/>
  <c r="W237" i="1"/>
  <c r="O237" i="1"/>
  <c r="G237" i="1"/>
  <c r="AX237" i="1"/>
  <c r="AH237" i="1"/>
  <c r="R237" i="1"/>
  <c r="AS237" i="1"/>
  <c r="AC237" i="1"/>
  <c r="M237" i="1"/>
  <c r="AP237" i="1"/>
  <c r="Z237" i="1"/>
  <c r="J237" i="1"/>
  <c r="AL237" i="1"/>
  <c r="V237" i="1"/>
  <c r="AK237" i="1"/>
  <c r="U237" i="1"/>
  <c r="AI237" i="1"/>
  <c r="S237" i="1"/>
  <c r="K237" i="1"/>
  <c r="AT237" i="1"/>
  <c r="AT260" i="1" s="1"/>
  <c r="AT51" i="1" s="1"/>
  <c r="AD237" i="1"/>
  <c r="AA237" i="1"/>
  <c r="N237" i="1"/>
  <c r="AQ237" i="1"/>
  <c r="M410" i="1"/>
  <c r="N410" i="1" s="1"/>
  <c r="O410" i="1" s="1"/>
  <c r="P410" i="1" s="1"/>
  <c r="Q410" i="1" s="1"/>
  <c r="R410" i="1" s="1"/>
  <c r="S410" i="1" s="1"/>
  <c r="T410" i="1" s="1"/>
  <c r="U410" i="1" s="1"/>
  <c r="V410" i="1" s="1"/>
  <c r="W410" i="1" s="1"/>
  <c r="X410" i="1" s="1"/>
  <c r="Y410" i="1" s="1"/>
  <c r="Z410" i="1" s="1"/>
  <c r="AA410" i="1" s="1"/>
  <c r="AB410" i="1" s="1"/>
  <c r="AC410" i="1" s="1"/>
  <c r="AD410" i="1" s="1"/>
  <c r="AE410" i="1" s="1"/>
  <c r="AF410" i="1" s="1"/>
  <c r="AG410" i="1" s="1"/>
  <c r="AH410" i="1" s="1"/>
  <c r="AI410" i="1" s="1"/>
  <c r="AJ410" i="1" s="1"/>
  <c r="AK410" i="1" s="1"/>
  <c r="AL410" i="1" s="1"/>
  <c r="AM410" i="1" s="1"/>
  <c r="AN410" i="1" s="1"/>
  <c r="AO410" i="1" s="1"/>
  <c r="AP410" i="1" s="1"/>
  <c r="AQ410" i="1" s="1"/>
  <c r="AR410" i="1" s="1"/>
  <c r="AS410" i="1" s="1"/>
  <c r="AT410" i="1" s="1"/>
  <c r="AU410" i="1" s="1"/>
  <c r="AV410" i="1" s="1"/>
  <c r="AW410" i="1" s="1"/>
  <c r="AX410" i="1" s="1"/>
  <c r="D12" i="1"/>
  <c r="AX294" i="1"/>
  <c r="AX289" i="1"/>
  <c r="AX49" i="1" s="1"/>
  <c r="R415" i="1"/>
  <c r="S415" i="1" s="1"/>
  <c r="T415" i="1" s="1"/>
  <c r="U415" i="1" s="1"/>
  <c r="V415" i="1" s="1"/>
  <c r="W415" i="1" s="1"/>
  <c r="X415" i="1" s="1"/>
  <c r="Y415" i="1" s="1"/>
  <c r="Z415" i="1" s="1"/>
  <c r="AA415" i="1" s="1"/>
  <c r="AB415" i="1" s="1"/>
  <c r="AC415" i="1" s="1"/>
  <c r="AD415" i="1" s="1"/>
  <c r="AE415" i="1" s="1"/>
  <c r="AF415" i="1" s="1"/>
  <c r="AG415" i="1" s="1"/>
  <c r="AH415" i="1" s="1"/>
  <c r="AI415" i="1" s="1"/>
  <c r="AJ415" i="1" s="1"/>
  <c r="AK415" i="1" s="1"/>
  <c r="AL415" i="1" s="1"/>
  <c r="AM415" i="1" s="1"/>
  <c r="AN415" i="1" s="1"/>
  <c r="AO415" i="1" s="1"/>
  <c r="AP415" i="1" s="1"/>
  <c r="AQ415" i="1" s="1"/>
  <c r="AR415" i="1" s="1"/>
  <c r="AS415" i="1" s="1"/>
  <c r="AT415" i="1" s="1"/>
  <c r="AU415" i="1" s="1"/>
  <c r="AV415" i="1" s="1"/>
  <c r="AW415" i="1" s="1"/>
  <c r="AX415" i="1" s="1"/>
  <c r="P412" i="1"/>
  <c r="Q412" i="1" s="1"/>
  <c r="R412" i="1" s="1"/>
  <c r="S412" i="1" s="1"/>
  <c r="T412" i="1" s="1"/>
  <c r="U412" i="1" s="1"/>
  <c r="V412" i="1" s="1"/>
  <c r="W412" i="1" s="1"/>
  <c r="X412" i="1" s="1"/>
  <c r="Y412" i="1" s="1"/>
  <c r="Z412" i="1" s="1"/>
  <c r="AA412" i="1" s="1"/>
  <c r="AB412" i="1" s="1"/>
  <c r="AC412" i="1" s="1"/>
  <c r="AD412" i="1" s="1"/>
  <c r="AE412" i="1" s="1"/>
  <c r="AF412" i="1" s="1"/>
  <c r="AG412" i="1" s="1"/>
  <c r="AH412" i="1" s="1"/>
  <c r="AI412" i="1" s="1"/>
  <c r="AJ412" i="1" s="1"/>
  <c r="AK412" i="1" s="1"/>
  <c r="AL412" i="1" s="1"/>
  <c r="AM412" i="1" s="1"/>
  <c r="AN412" i="1" s="1"/>
  <c r="AO412" i="1" s="1"/>
  <c r="AP412" i="1" s="1"/>
  <c r="AQ412" i="1" s="1"/>
  <c r="AR412" i="1" s="1"/>
  <c r="AS412" i="1" s="1"/>
  <c r="AT412" i="1" s="1"/>
  <c r="AU412" i="1" s="1"/>
  <c r="AV412" i="1" s="1"/>
  <c r="AW412" i="1" s="1"/>
  <c r="AX412" i="1" s="1"/>
  <c r="I199" i="1"/>
  <c r="I109" i="1"/>
  <c r="J9" i="1"/>
  <c r="AX247" i="1"/>
  <c r="AP247" i="1"/>
  <c r="AH247" i="1"/>
  <c r="AU247" i="1"/>
  <c r="AL247" i="1"/>
  <c r="AC247" i="1"/>
  <c r="U247" i="1"/>
  <c r="AR247" i="1"/>
  <c r="AI247" i="1"/>
  <c r="Z247" i="1"/>
  <c r="R247" i="1"/>
  <c r="AQ247" i="1"/>
  <c r="AG247" i="1"/>
  <c r="Y247" i="1"/>
  <c r="Q247" i="1"/>
  <c r="AO247" i="1"/>
  <c r="AF247" i="1"/>
  <c r="X247" i="1"/>
  <c r="AJ247" i="1"/>
  <c r="S247" i="1"/>
  <c r="AW247" i="1"/>
  <c r="AE247" i="1"/>
  <c r="AV247" i="1"/>
  <c r="AD247" i="1"/>
  <c r="AT247" i="1"/>
  <c r="AB247" i="1"/>
  <c r="AS247" i="1"/>
  <c r="AA247" i="1"/>
  <c r="AN247" i="1"/>
  <c r="W247" i="1"/>
  <c r="AM247" i="1"/>
  <c r="V247" i="1"/>
  <c r="AK247" i="1"/>
  <c r="T247" i="1"/>
  <c r="AK166" i="1"/>
  <c r="AK169" i="1" s="1"/>
  <c r="AI38" i="1"/>
  <c r="AV289" i="1"/>
  <c r="AV49" i="1" s="1"/>
  <c r="AV294" i="1"/>
  <c r="V38" i="1"/>
  <c r="X289" i="1"/>
  <c r="X49" i="1" s="1"/>
  <c r="X294" i="1"/>
  <c r="J294" i="1"/>
  <c r="J289" i="1"/>
  <c r="J49" i="1" s="1"/>
  <c r="F294" i="1"/>
  <c r="F289" i="1"/>
  <c r="F49" i="1" s="1"/>
  <c r="Q169" i="1"/>
  <c r="AB120" i="1"/>
  <c r="AB123" i="1" s="1"/>
  <c r="AB45" i="1" s="1"/>
  <c r="X120" i="1"/>
  <c r="X123" i="1" s="1"/>
  <c r="X45" i="1" s="1"/>
  <c r="I120" i="1"/>
  <c r="I123" i="1" s="1"/>
  <c r="I45" i="1" s="1"/>
  <c r="I169" i="1"/>
  <c r="T417" i="1"/>
  <c r="U417" i="1" s="1"/>
  <c r="V417" i="1" s="1"/>
  <c r="W417" i="1" s="1"/>
  <c r="X417" i="1" s="1"/>
  <c r="Y417" i="1" s="1"/>
  <c r="Z417" i="1" s="1"/>
  <c r="AA417" i="1" s="1"/>
  <c r="AB417" i="1" s="1"/>
  <c r="AC417" i="1" s="1"/>
  <c r="AD417" i="1" s="1"/>
  <c r="AE417" i="1" s="1"/>
  <c r="AF417" i="1" s="1"/>
  <c r="AG417" i="1" s="1"/>
  <c r="AH417" i="1" s="1"/>
  <c r="AI417" i="1" s="1"/>
  <c r="AJ417" i="1" s="1"/>
  <c r="AK417" i="1" s="1"/>
  <c r="AL417" i="1" s="1"/>
  <c r="AM417" i="1" s="1"/>
  <c r="AN417" i="1" s="1"/>
  <c r="AO417" i="1" s="1"/>
  <c r="AP417" i="1" s="1"/>
  <c r="AQ417" i="1" s="1"/>
  <c r="AR417" i="1" s="1"/>
  <c r="AS417" i="1" s="1"/>
  <c r="AT417" i="1" s="1"/>
  <c r="AU417" i="1" s="1"/>
  <c r="AV417" i="1" s="1"/>
  <c r="AW417" i="1" s="1"/>
  <c r="AX417" i="1" s="1"/>
  <c r="AH38" i="1"/>
  <c r="B181" i="1"/>
  <c r="C138" i="1"/>
  <c r="B240" i="1"/>
  <c r="D397" i="1"/>
  <c r="W373" i="1"/>
  <c r="X373" i="1" s="1"/>
  <c r="Y373" i="1" s="1"/>
  <c r="Z373" i="1" s="1"/>
  <c r="AA373" i="1" s="1"/>
  <c r="AB373" i="1" s="1"/>
  <c r="AC373" i="1" s="1"/>
  <c r="AD373" i="1" s="1"/>
  <c r="AE373" i="1" s="1"/>
  <c r="AF373" i="1" s="1"/>
  <c r="AG373" i="1" s="1"/>
  <c r="AH373" i="1" s="1"/>
  <c r="AI373" i="1" s="1"/>
  <c r="AJ373" i="1" s="1"/>
  <c r="AK373" i="1" s="1"/>
  <c r="AL373" i="1" s="1"/>
  <c r="AM373" i="1" s="1"/>
  <c r="AN373" i="1" s="1"/>
  <c r="AO373" i="1" s="1"/>
  <c r="AP373" i="1" s="1"/>
  <c r="AQ373" i="1" s="1"/>
  <c r="AR373" i="1" s="1"/>
  <c r="AS373" i="1" s="1"/>
  <c r="AT373" i="1" s="1"/>
  <c r="AU373" i="1" s="1"/>
  <c r="AV373" i="1" s="1"/>
  <c r="AW373" i="1" s="1"/>
  <c r="AX373" i="1" s="1"/>
  <c r="AC166" i="1"/>
  <c r="AC169" i="1" s="1"/>
  <c r="J407" i="1"/>
  <c r="K407" i="1" s="1"/>
  <c r="L407" i="1" s="1"/>
  <c r="M407" i="1" s="1"/>
  <c r="N407" i="1" s="1"/>
  <c r="O407" i="1" s="1"/>
  <c r="P407" i="1" s="1"/>
  <c r="Q407" i="1" s="1"/>
  <c r="R407" i="1" s="1"/>
  <c r="S407" i="1" s="1"/>
  <c r="T407" i="1" s="1"/>
  <c r="U407" i="1" s="1"/>
  <c r="V407" i="1" s="1"/>
  <c r="W407" i="1" s="1"/>
  <c r="X407" i="1" s="1"/>
  <c r="Y407" i="1" s="1"/>
  <c r="Z407" i="1" s="1"/>
  <c r="AA407" i="1" s="1"/>
  <c r="AB407" i="1" s="1"/>
  <c r="AC407" i="1" s="1"/>
  <c r="AD407" i="1" s="1"/>
  <c r="AE407" i="1" s="1"/>
  <c r="AF407" i="1" s="1"/>
  <c r="AG407" i="1" s="1"/>
  <c r="AH407" i="1" s="1"/>
  <c r="AI407" i="1" s="1"/>
  <c r="AJ407" i="1" s="1"/>
  <c r="AK407" i="1" s="1"/>
  <c r="AL407" i="1" s="1"/>
  <c r="AM407" i="1" s="1"/>
  <c r="AN407" i="1" s="1"/>
  <c r="AO407" i="1" s="1"/>
  <c r="AP407" i="1" s="1"/>
  <c r="AQ407" i="1" s="1"/>
  <c r="AR407" i="1" s="1"/>
  <c r="AS407" i="1" s="1"/>
  <c r="AT407" i="1" s="1"/>
  <c r="AU407" i="1" s="1"/>
  <c r="AV407" i="1" s="1"/>
  <c r="AW407" i="1" s="1"/>
  <c r="AX407" i="1" s="1"/>
  <c r="AO294" i="1"/>
  <c r="AO289" i="1"/>
  <c r="AO49" i="1" s="1"/>
  <c r="AQ120" i="1"/>
  <c r="AQ123" i="1" s="1"/>
  <c r="AQ45" i="1" s="1"/>
  <c r="AR120" i="1"/>
  <c r="AR123" i="1" s="1"/>
  <c r="AR45" i="1" s="1"/>
  <c r="AN120" i="1"/>
  <c r="AN123" i="1" s="1"/>
  <c r="AN45" i="1" s="1"/>
  <c r="N169" i="1"/>
  <c r="AV242" i="1"/>
  <c r="AN242" i="1"/>
  <c r="AF242" i="1"/>
  <c r="X242" i="1"/>
  <c r="P242" i="1"/>
  <c r="AS242" i="1"/>
  <c r="AK242" i="1"/>
  <c r="AC242" i="1"/>
  <c r="U242" i="1"/>
  <c r="M242" i="1"/>
  <c r="AR242" i="1"/>
  <c r="AJ242" i="1"/>
  <c r="AB242" i="1"/>
  <c r="T242" i="1"/>
  <c r="L242" i="1"/>
  <c r="AQ242" i="1"/>
  <c r="AI242" i="1"/>
  <c r="AA242" i="1"/>
  <c r="S242" i="1"/>
  <c r="AL242" i="1"/>
  <c r="V242" i="1"/>
  <c r="AW242" i="1"/>
  <c r="AG242" i="1"/>
  <c r="Q242" i="1"/>
  <c r="AT242" i="1"/>
  <c r="AD242" i="1"/>
  <c r="N242" i="1"/>
  <c r="AP242" i="1"/>
  <c r="Z242" i="1"/>
  <c r="AO242" i="1"/>
  <c r="Y242" i="1"/>
  <c r="AM242" i="1"/>
  <c r="W242" i="1"/>
  <c r="AU242" i="1"/>
  <c r="AH242" i="1"/>
  <c r="AE242" i="1"/>
  <c r="R242" i="1"/>
  <c r="AX242" i="1"/>
  <c r="O242" i="1"/>
  <c r="U103" i="1" l="1"/>
  <c r="O103" i="1"/>
  <c r="G356" i="1"/>
  <c r="F376" i="1"/>
  <c r="F37" i="1" s="1"/>
  <c r="AF103" i="1"/>
  <c r="V260" i="1"/>
  <c r="X260" i="1"/>
  <c r="AA260" i="1"/>
  <c r="AA51" i="1" s="1"/>
  <c r="AB103" i="1"/>
  <c r="AW397" i="1"/>
  <c r="AO397" i="1"/>
  <c r="AG397" i="1"/>
  <c r="Y397" i="1"/>
  <c r="Q397" i="1"/>
  <c r="I397" i="1"/>
  <c r="AT397" i="1"/>
  <c r="AL397" i="1"/>
  <c r="AD397" i="1"/>
  <c r="V397" i="1"/>
  <c r="N397" i="1"/>
  <c r="F397" i="1"/>
  <c r="AS397" i="1"/>
  <c r="AK397" i="1"/>
  <c r="AC397" i="1"/>
  <c r="U397" i="1"/>
  <c r="M397" i="1"/>
  <c r="AR397" i="1"/>
  <c r="AJ397" i="1"/>
  <c r="AB397" i="1"/>
  <c r="AP397" i="1"/>
  <c r="Z397" i="1"/>
  <c r="L397" i="1"/>
  <c r="AM397" i="1"/>
  <c r="W397" i="1"/>
  <c r="J397" i="1"/>
  <c r="AX397" i="1"/>
  <c r="AH397" i="1"/>
  <c r="S397" i="1"/>
  <c r="G397" i="1"/>
  <c r="AV397" i="1"/>
  <c r="AF397" i="1"/>
  <c r="R397" i="1"/>
  <c r="AN397" i="1"/>
  <c r="K397" i="1"/>
  <c r="AI397" i="1"/>
  <c r="H397" i="1"/>
  <c r="X397" i="1"/>
  <c r="T397" i="1"/>
  <c r="P397" i="1"/>
  <c r="O397" i="1"/>
  <c r="AU397" i="1"/>
  <c r="AQ397" i="1"/>
  <c r="AA397" i="1"/>
  <c r="AE397" i="1"/>
  <c r="I103" i="1"/>
  <c r="AK260" i="1"/>
  <c r="AS260" i="1"/>
  <c r="AM260" i="1"/>
  <c r="G167" i="1"/>
  <c r="H164" i="1" s="1"/>
  <c r="H167" i="1" s="1"/>
  <c r="I164" i="1" s="1"/>
  <c r="I167" i="1" s="1"/>
  <c r="J164" i="1" s="1"/>
  <c r="J167" i="1" s="1"/>
  <c r="K164" i="1" s="1"/>
  <c r="K167" i="1" s="1"/>
  <c r="L164" i="1" s="1"/>
  <c r="L167" i="1" s="1"/>
  <c r="M164" i="1" s="1"/>
  <c r="M167" i="1" s="1"/>
  <c r="N164" i="1" s="1"/>
  <c r="N167" i="1" s="1"/>
  <c r="O164" i="1" s="1"/>
  <c r="O167" i="1" s="1"/>
  <c r="P164" i="1" s="1"/>
  <c r="P167" i="1" s="1"/>
  <c r="Q164" i="1" s="1"/>
  <c r="Q167" i="1" s="1"/>
  <c r="R164" i="1" s="1"/>
  <c r="R167" i="1" s="1"/>
  <c r="S164" i="1" s="1"/>
  <c r="S167" i="1" s="1"/>
  <c r="T164" i="1" s="1"/>
  <c r="T167" i="1" s="1"/>
  <c r="U164" i="1" s="1"/>
  <c r="U167" i="1" s="1"/>
  <c r="V164" i="1" s="1"/>
  <c r="V167" i="1" s="1"/>
  <c r="W164" i="1" s="1"/>
  <c r="W167" i="1" s="1"/>
  <c r="X164" i="1" s="1"/>
  <c r="X167" i="1" s="1"/>
  <c r="Y164" i="1" s="1"/>
  <c r="Y167" i="1" s="1"/>
  <c r="Z164" i="1" s="1"/>
  <c r="Z167" i="1" s="1"/>
  <c r="AV387" i="1"/>
  <c r="AN387" i="1"/>
  <c r="AF387" i="1"/>
  <c r="X387" i="1"/>
  <c r="P387" i="1"/>
  <c r="H387" i="1"/>
  <c r="AU387" i="1"/>
  <c r="AM387" i="1"/>
  <c r="AE387" i="1"/>
  <c r="W387" i="1"/>
  <c r="O387" i="1"/>
  <c r="G387" i="1"/>
  <c r="AR387" i="1"/>
  <c r="AJ387" i="1"/>
  <c r="AB387" i="1"/>
  <c r="T387" i="1"/>
  <c r="L387" i="1"/>
  <c r="AQ387" i="1"/>
  <c r="AI387" i="1"/>
  <c r="AA387" i="1"/>
  <c r="S387" i="1"/>
  <c r="K387" i="1"/>
  <c r="AP387" i="1"/>
  <c r="Z387" i="1"/>
  <c r="J387" i="1"/>
  <c r="AO387" i="1"/>
  <c r="Y387" i="1"/>
  <c r="I387" i="1"/>
  <c r="AX387" i="1"/>
  <c r="AH387" i="1"/>
  <c r="R387" i="1"/>
  <c r="AW387" i="1"/>
  <c r="AG387" i="1"/>
  <c r="Q387" i="1"/>
  <c r="AC387" i="1"/>
  <c r="V387" i="1"/>
  <c r="AS387" i="1"/>
  <c r="M387" i="1"/>
  <c r="AL387" i="1"/>
  <c r="F387" i="1"/>
  <c r="U387" i="1"/>
  <c r="N387" i="1"/>
  <c r="AT387" i="1"/>
  <c r="AK387" i="1"/>
  <c r="AD387" i="1"/>
  <c r="AW380" i="1"/>
  <c r="AO380" i="1"/>
  <c r="AG380" i="1"/>
  <c r="Y380" i="1"/>
  <c r="Q380" i="1"/>
  <c r="I380" i="1"/>
  <c r="AV380" i="1"/>
  <c r="AN380" i="1"/>
  <c r="AF380" i="1"/>
  <c r="X380" i="1"/>
  <c r="P380" i="1"/>
  <c r="H380" i="1"/>
  <c r="D400" i="1"/>
  <c r="AS380" i="1"/>
  <c r="AK380" i="1"/>
  <c r="AC380" i="1"/>
  <c r="U380" i="1"/>
  <c r="M380" i="1"/>
  <c r="AR380" i="1"/>
  <c r="AJ380" i="1"/>
  <c r="AB380" i="1"/>
  <c r="T380" i="1"/>
  <c r="L380" i="1"/>
  <c r="AI380" i="1"/>
  <c r="S380" i="1"/>
  <c r="AX380" i="1"/>
  <c r="AH380" i="1"/>
  <c r="R380" i="1"/>
  <c r="AQ380" i="1"/>
  <c r="AA380" i="1"/>
  <c r="K380" i="1"/>
  <c r="AP380" i="1"/>
  <c r="Z380" i="1"/>
  <c r="Z400" i="1" s="1"/>
  <c r="Z125" i="1" s="1"/>
  <c r="Z69" i="1" s="1"/>
  <c r="J380" i="1"/>
  <c r="AL380" i="1"/>
  <c r="F380" i="1"/>
  <c r="AE380" i="1"/>
  <c r="V380" i="1"/>
  <c r="AU380" i="1"/>
  <c r="O380" i="1"/>
  <c r="AD380" i="1"/>
  <c r="W380" i="1"/>
  <c r="N380" i="1"/>
  <c r="G380" i="1"/>
  <c r="AT380" i="1"/>
  <c r="AM380" i="1"/>
  <c r="F171" i="1"/>
  <c r="G159" i="1"/>
  <c r="G161" i="1" s="1"/>
  <c r="Y260" i="1"/>
  <c r="Y51" i="1" s="1"/>
  <c r="M260" i="1"/>
  <c r="M51" i="1" s="1"/>
  <c r="L260" i="1"/>
  <c r="M103" i="1"/>
  <c r="AR392" i="1"/>
  <c r="AJ392" i="1"/>
  <c r="AB392" i="1"/>
  <c r="T392" i="1"/>
  <c r="AX392" i="1"/>
  <c r="AP392" i="1"/>
  <c r="AH392" i="1"/>
  <c r="Z392" i="1"/>
  <c r="R392" i="1"/>
  <c r="J392" i="1"/>
  <c r="AV392" i="1"/>
  <c r="AN392" i="1"/>
  <c r="AF392" i="1"/>
  <c r="X392" i="1"/>
  <c r="P392" i="1"/>
  <c r="AL392" i="1"/>
  <c r="Y392" i="1"/>
  <c r="M392" i="1"/>
  <c r="AW392" i="1"/>
  <c r="AK392" i="1"/>
  <c r="W392" i="1"/>
  <c r="L392" i="1"/>
  <c r="AS392" i="1"/>
  <c r="AE392" i="1"/>
  <c r="S392" i="1"/>
  <c r="H392" i="1"/>
  <c r="AQ392" i="1"/>
  <c r="AD392" i="1"/>
  <c r="Q392" i="1"/>
  <c r="G392" i="1"/>
  <c r="AO392" i="1"/>
  <c r="O392" i="1"/>
  <c r="AM392" i="1"/>
  <c r="N392" i="1"/>
  <c r="AC392" i="1"/>
  <c r="F392" i="1"/>
  <c r="AA392" i="1"/>
  <c r="AT392" i="1"/>
  <c r="AI392" i="1"/>
  <c r="U392" i="1"/>
  <c r="K392" i="1"/>
  <c r="AU392" i="1"/>
  <c r="AG392" i="1"/>
  <c r="V392" i="1"/>
  <c r="I392" i="1"/>
  <c r="AL103" i="1"/>
  <c r="AL51" i="1"/>
  <c r="AU389" i="1"/>
  <c r="AM389" i="1"/>
  <c r="AE389" i="1"/>
  <c r="AR389" i="1"/>
  <c r="AI389" i="1"/>
  <c r="Z389" i="1"/>
  <c r="R389" i="1"/>
  <c r="J389" i="1"/>
  <c r="AQ389" i="1"/>
  <c r="AH389" i="1"/>
  <c r="Y389" i="1"/>
  <c r="Q389" i="1"/>
  <c r="I389" i="1"/>
  <c r="AW389" i="1"/>
  <c r="AN389" i="1"/>
  <c r="AD389" i="1"/>
  <c r="V389" i="1"/>
  <c r="N389" i="1"/>
  <c r="F389" i="1"/>
  <c r="AV389" i="1"/>
  <c r="AL389" i="1"/>
  <c r="AC389" i="1"/>
  <c r="U389" i="1"/>
  <c r="M389" i="1"/>
  <c r="AT389" i="1"/>
  <c r="AB389" i="1"/>
  <c r="L389" i="1"/>
  <c r="AS389" i="1"/>
  <c r="AA389" i="1"/>
  <c r="K389" i="1"/>
  <c r="AK389" i="1"/>
  <c r="T389" i="1"/>
  <c r="AJ389" i="1"/>
  <c r="S389" i="1"/>
  <c r="AF389" i="1"/>
  <c r="X389" i="1"/>
  <c r="AX389" i="1"/>
  <c r="O389" i="1"/>
  <c r="AP389" i="1"/>
  <c r="H389" i="1"/>
  <c r="AO389" i="1"/>
  <c r="AG389" i="1"/>
  <c r="W389" i="1"/>
  <c r="P389" i="1"/>
  <c r="G389" i="1"/>
  <c r="AU386" i="1"/>
  <c r="AM386" i="1"/>
  <c r="AE386" i="1"/>
  <c r="W386" i="1"/>
  <c r="O386" i="1"/>
  <c r="G386" i="1"/>
  <c r="AT386" i="1"/>
  <c r="AL386" i="1"/>
  <c r="AD386" i="1"/>
  <c r="V386" i="1"/>
  <c r="N386" i="1"/>
  <c r="F386" i="1"/>
  <c r="AQ386" i="1"/>
  <c r="AI386" i="1"/>
  <c r="AA386" i="1"/>
  <c r="S386" i="1"/>
  <c r="K386" i="1"/>
  <c r="AX386" i="1"/>
  <c r="AP386" i="1"/>
  <c r="AH386" i="1"/>
  <c r="Z386" i="1"/>
  <c r="R386" i="1"/>
  <c r="J386" i="1"/>
  <c r="AO386" i="1"/>
  <c r="Y386" i="1"/>
  <c r="I386" i="1"/>
  <c r="AN386" i="1"/>
  <c r="X386" i="1"/>
  <c r="H386" i="1"/>
  <c r="AW386" i="1"/>
  <c r="AG386" i="1"/>
  <c r="Q386" i="1"/>
  <c r="AV386" i="1"/>
  <c r="AF386" i="1"/>
  <c r="P386" i="1"/>
  <c r="AR386" i="1"/>
  <c r="L386" i="1"/>
  <c r="AK386" i="1"/>
  <c r="AB386" i="1"/>
  <c r="U386" i="1"/>
  <c r="AS386" i="1"/>
  <c r="AJ386" i="1"/>
  <c r="AC386" i="1"/>
  <c r="T386" i="1"/>
  <c r="M386" i="1"/>
  <c r="F103" i="1"/>
  <c r="N260" i="1"/>
  <c r="AC260" i="1"/>
  <c r="T260" i="1"/>
  <c r="T51" i="1" s="1"/>
  <c r="AJ103" i="1"/>
  <c r="AJ51" i="1"/>
  <c r="K103" i="1"/>
  <c r="R51" i="1"/>
  <c r="R103" i="1"/>
  <c r="F295" i="1"/>
  <c r="AR260" i="1"/>
  <c r="AD260" i="1"/>
  <c r="J260" i="1"/>
  <c r="AB260" i="1"/>
  <c r="AB51" i="1" s="1"/>
  <c r="AW388" i="1"/>
  <c r="AO388" i="1"/>
  <c r="AG388" i="1"/>
  <c r="Y388" i="1"/>
  <c r="Q388" i="1"/>
  <c r="I388" i="1"/>
  <c r="AV388" i="1"/>
  <c r="AN388" i="1"/>
  <c r="AF388" i="1"/>
  <c r="X388" i="1"/>
  <c r="P388" i="1"/>
  <c r="H388" i="1"/>
  <c r="AS388" i="1"/>
  <c r="AK388" i="1"/>
  <c r="AC388" i="1"/>
  <c r="U388" i="1"/>
  <c r="M388" i="1"/>
  <c r="AR388" i="1"/>
  <c r="AJ388" i="1"/>
  <c r="AB388" i="1"/>
  <c r="T388" i="1"/>
  <c r="L388" i="1"/>
  <c r="AQ388" i="1"/>
  <c r="AA388" i="1"/>
  <c r="K388" i="1"/>
  <c r="AP388" i="1"/>
  <c r="Z388" i="1"/>
  <c r="J388" i="1"/>
  <c r="AI388" i="1"/>
  <c r="S388" i="1"/>
  <c r="AX388" i="1"/>
  <c r="AH388" i="1"/>
  <c r="R388" i="1"/>
  <c r="AT388" i="1"/>
  <c r="N388" i="1"/>
  <c r="AM388" i="1"/>
  <c r="G388" i="1"/>
  <c r="AD388" i="1"/>
  <c r="W388" i="1"/>
  <c r="AL388" i="1"/>
  <c r="AE388" i="1"/>
  <c r="V388" i="1"/>
  <c r="O388" i="1"/>
  <c r="F388" i="1"/>
  <c r="AU388" i="1"/>
  <c r="AS393" i="1"/>
  <c r="AK393" i="1"/>
  <c r="AC393" i="1"/>
  <c r="U393" i="1"/>
  <c r="M393" i="1"/>
  <c r="AQ393" i="1"/>
  <c r="AI393" i="1"/>
  <c r="AA393" i="1"/>
  <c r="S393" i="1"/>
  <c r="K393" i="1"/>
  <c r="AW393" i="1"/>
  <c r="AO393" i="1"/>
  <c r="AG393" i="1"/>
  <c r="Y393" i="1"/>
  <c r="Q393" i="1"/>
  <c r="I393" i="1"/>
  <c r="AP393" i="1"/>
  <c r="AD393" i="1"/>
  <c r="P393" i="1"/>
  <c r="AN393" i="1"/>
  <c r="AB393" i="1"/>
  <c r="O393" i="1"/>
  <c r="AV393" i="1"/>
  <c r="AJ393" i="1"/>
  <c r="W393" i="1"/>
  <c r="J393" i="1"/>
  <c r="AU393" i="1"/>
  <c r="AH393" i="1"/>
  <c r="V393" i="1"/>
  <c r="H393" i="1"/>
  <c r="AT393" i="1"/>
  <c r="T393" i="1"/>
  <c r="AR393" i="1"/>
  <c r="R393" i="1"/>
  <c r="AF393" i="1"/>
  <c r="G393" i="1"/>
  <c r="AE393" i="1"/>
  <c r="F393" i="1"/>
  <c r="AX393" i="1"/>
  <c r="AM393" i="1"/>
  <c r="X393" i="1"/>
  <c r="N393" i="1"/>
  <c r="AL393" i="1"/>
  <c r="Z393" i="1"/>
  <c r="L393" i="1"/>
  <c r="AP103" i="1"/>
  <c r="P103" i="1"/>
  <c r="D45" i="1"/>
  <c r="AL260" i="1"/>
  <c r="X51" i="1"/>
  <c r="X103" i="1"/>
  <c r="V103" i="1"/>
  <c r="V51" i="1"/>
  <c r="AX381" i="1"/>
  <c r="AP381" i="1"/>
  <c r="AH381" i="1"/>
  <c r="Z381" i="1"/>
  <c r="R381" i="1"/>
  <c r="J381" i="1"/>
  <c r="AW381" i="1"/>
  <c r="AO381" i="1"/>
  <c r="AG381" i="1"/>
  <c r="Y381" i="1"/>
  <c r="Q381" i="1"/>
  <c r="I381" i="1"/>
  <c r="AT381" i="1"/>
  <c r="AL381" i="1"/>
  <c r="AD381" i="1"/>
  <c r="V381" i="1"/>
  <c r="N381" i="1"/>
  <c r="F381" i="1"/>
  <c r="AS381" i="1"/>
  <c r="AK381" i="1"/>
  <c r="AC381" i="1"/>
  <c r="U381" i="1"/>
  <c r="M381" i="1"/>
  <c r="AJ381" i="1"/>
  <c r="T381" i="1"/>
  <c r="AI381" i="1"/>
  <c r="S381" i="1"/>
  <c r="AR381" i="1"/>
  <c r="AB381" i="1"/>
  <c r="L381" i="1"/>
  <c r="AQ381" i="1"/>
  <c r="AA381" i="1"/>
  <c r="K381" i="1"/>
  <c r="W381" i="1"/>
  <c r="AV381" i="1"/>
  <c r="P381" i="1"/>
  <c r="AM381" i="1"/>
  <c r="G381" i="1"/>
  <c r="AF381" i="1"/>
  <c r="AU381" i="1"/>
  <c r="AN381" i="1"/>
  <c r="AE381" i="1"/>
  <c r="X381" i="1"/>
  <c r="O381" i="1"/>
  <c r="H381" i="1"/>
  <c r="P260" i="1"/>
  <c r="P51" i="1" s="1"/>
  <c r="R260" i="1"/>
  <c r="G260" i="1"/>
  <c r="AR395" i="1"/>
  <c r="AJ395" i="1"/>
  <c r="AB395" i="1"/>
  <c r="T395" i="1"/>
  <c r="L395" i="1"/>
  <c r="AQ395" i="1"/>
  <c r="AI395" i="1"/>
  <c r="AA395" i="1"/>
  <c r="S395" i="1"/>
  <c r="K395" i="1"/>
  <c r="AO395" i="1"/>
  <c r="AE395" i="1"/>
  <c r="U395" i="1"/>
  <c r="I395" i="1"/>
  <c r="AW395" i="1"/>
  <c r="AM395" i="1"/>
  <c r="AC395" i="1"/>
  <c r="Q395" i="1"/>
  <c r="G395" i="1"/>
  <c r="AU395" i="1"/>
  <c r="AK395" i="1"/>
  <c r="Y395" i="1"/>
  <c r="O395" i="1"/>
  <c r="AX395" i="1"/>
  <c r="AG395" i="1"/>
  <c r="P395" i="1"/>
  <c r="AV395" i="1"/>
  <c r="AF395" i="1"/>
  <c r="N395" i="1"/>
  <c r="AP395" i="1"/>
  <c r="X395" i="1"/>
  <c r="H395" i="1"/>
  <c r="AN395" i="1"/>
  <c r="W395" i="1"/>
  <c r="F395" i="1"/>
  <c r="AL395" i="1"/>
  <c r="AH395" i="1"/>
  <c r="V395" i="1"/>
  <c r="R395" i="1"/>
  <c r="J395" i="1"/>
  <c r="AS395" i="1"/>
  <c r="AD395" i="1"/>
  <c r="AT395" i="1"/>
  <c r="Z395" i="1"/>
  <c r="M395" i="1"/>
  <c r="AQ382" i="1"/>
  <c r="AI382" i="1"/>
  <c r="AA382" i="1"/>
  <c r="S382" i="1"/>
  <c r="K382" i="1"/>
  <c r="AX382" i="1"/>
  <c r="AP382" i="1"/>
  <c r="AH382" i="1"/>
  <c r="Z382" i="1"/>
  <c r="R382" i="1"/>
  <c r="J382" i="1"/>
  <c r="AU382" i="1"/>
  <c r="AM382" i="1"/>
  <c r="AE382" i="1"/>
  <c r="W382" i="1"/>
  <c r="O382" i="1"/>
  <c r="G382" i="1"/>
  <c r="AT382" i="1"/>
  <c r="AL382" i="1"/>
  <c r="AD382" i="1"/>
  <c r="V382" i="1"/>
  <c r="N382" i="1"/>
  <c r="F382" i="1"/>
  <c r="AK382" i="1"/>
  <c r="U382" i="1"/>
  <c r="AJ382" i="1"/>
  <c r="T382" i="1"/>
  <c r="AS382" i="1"/>
  <c r="AC382" i="1"/>
  <c r="M382" i="1"/>
  <c r="AR382" i="1"/>
  <c r="AB382" i="1"/>
  <c r="L382" i="1"/>
  <c r="AN382" i="1"/>
  <c r="H382" i="1"/>
  <c r="AG382" i="1"/>
  <c r="X382" i="1"/>
  <c r="AW382" i="1"/>
  <c r="Q382" i="1"/>
  <c r="AV382" i="1"/>
  <c r="AO382" i="1"/>
  <c r="AF382" i="1"/>
  <c r="Y382" i="1"/>
  <c r="P382" i="1"/>
  <c r="I382" i="1"/>
  <c r="G404" i="1"/>
  <c r="F424" i="1"/>
  <c r="F126" i="1" s="1"/>
  <c r="F70" i="1" s="1"/>
  <c r="AW391" i="1"/>
  <c r="AO391" i="1"/>
  <c r="AG391" i="1"/>
  <c r="Y391" i="1"/>
  <c r="Q391" i="1"/>
  <c r="I391" i="1"/>
  <c r="AP391" i="1"/>
  <c r="AF391" i="1"/>
  <c r="W391" i="1"/>
  <c r="N391" i="1"/>
  <c r="AX391" i="1"/>
  <c r="AN391" i="1"/>
  <c r="AE391" i="1"/>
  <c r="V391" i="1"/>
  <c r="M391" i="1"/>
  <c r="AT391" i="1"/>
  <c r="AK391" i="1"/>
  <c r="AB391" i="1"/>
  <c r="S391" i="1"/>
  <c r="J391" i="1"/>
  <c r="AS391" i="1"/>
  <c r="AJ391" i="1"/>
  <c r="AA391" i="1"/>
  <c r="R391" i="1"/>
  <c r="H391" i="1"/>
  <c r="AR391" i="1"/>
  <c r="Z391" i="1"/>
  <c r="G391" i="1"/>
  <c r="AQ391" i="1"/>
  <c r="X391" i="1"/>
  <c r="F391" i="1"/>
  <c r="AI391" i="1"/>
  <c r="P391" i="1"/>
  <c r="AH391" i="1"/>
  <c r="O391" i="1"/>
  <c r="AU391" i="1"/>
  <c r="K391" i="1"/>
  <c r="AM391" i="1"/>
  <c r="AC391" i="1"/>
  <c r="U391" i="1"/>
  <c r="AL391" i="1"/>
  <c r="AD391" i="1"/>
  <c r="T391" i="1"/>
  <c r="L391" i="1"/>
  <c r="AV391" i="1"/>
  <c r="AX394" i="1"/>
  <c r="AT394" i="1"/>
  <c r="AL394" i="1"/>
  <c r="AD394" i="1"/>
  <c r="V394" i="1"/>
  <c r="N394" i="1"/>
  <c r="F394" i="1"/>
  <c r="AR394" i="1"/>
  <c r="AJ394" i="1"/>
  <c r="AB394" i="1"/>
  <c r="T394" i="1"/>
  <c r="L394" i="1"/>
  <c r="AP394" i="1"/>
  <c r="AH394" i="1"/>
  <c r="Z394" i="1"/>
  <c r="R394" i="1"/>
  <c r="J394" i="1"/>
  <c r="AU394" i="1"/>
  <c r="AG394" i="1"/>
  <c r="U394" i="1"/>
  <c r="H394" i="1"/>
  <c r="AS394" i="1"/>
  <c r="AF394" i="1"/>
  <c r="S394" i="1"/>
  <c r="G394" i="1"/>
  <c r="AN394" i="1"/>
  <c r="AA394" i="1"/>
  <c r="O394" i="1"/>
  <c r="AM394" i="1"/>
  <c r="Y394" i="1"/>
  <c r="M394" i="1"/>
  <c r="AW394" i="1"/>
  <c r="X394" i="1"/>
  <c r="AV394" i="1"/>
  <c r="W394" i="1"/>
  <c r="AK394" i="1"/>
  <c r="K394" i="1"/>
  <c r="AI394" i="1"/>
  <c r="I394" i="1"/>
  <c r="AQ394" i="1"/>
  <c r="AC394" i="1"/>
  <c r="Q394" i="1"/>
  <c r="AO394" i="1"/>
  <c r="AE394" i="1"/>
  <c r="P394" i="1"/>
  <c r="T103" i="1"/>
  <c r="Q260" i="1"/>
  <c r="Q51" i="1" s="1"/>
  <c r="Z260" i="1"/>
  <c r="O260" i="1"/>
  <c r="O51" i="1" s="1"/>
  <c r="W103" i="1"/>
  <c r="AX398" i="1"/>
  <c r="AP398" i="1"/>
  <c r="AH398" i="1"/>
  <c r="Z398" i="1"/>
  <c r="R398" i="1"/>
  <c r="J398" i="1"/>
  <c r="AU398" i="1"/>
  <c r="AM398" i="1"/>
  <c r="AE398" i="1"/>
  <c r="W398" i="1"/>
  <c r="O398" i="1"/>
  <c r="G398" i="1"/>
  <c r="AT398" i="1"/>
  <c r="AL398" i="1"/>
  <c r="AD398" i="1"/>
  <c r="V398" i="1"/>
  <c r="N398" i="1"/>
  <c r="F398" i="1"/>
  <c r="AS398" i="1"/>
  <c r="AK398" i="1"/>
  <c r="AC398" i="1"/>
  <c r="U398" i="1"/>
  <c r="M398" i="1"/>
  <c r="AQ398" i="1"/>
  <c r="AA398" i="1"/>
  <c r="K398" i="1"/>
  <c r="AN398" i="1"/>
  <c r="X398" i="1"/>
  <c r="H398" i="1"/>
  <c r="AI398" i="1"/>
  <c r="S398" i="1"/>
  <c r="AW398" i="1"/>
  <c r="AG398" i="1"/>
  <c r="Q398" i="1"/>
  <c r="Y398" i="1"/>
  <c r="T398" i="1"/>
  <c r="AO398" i="1"/>
  <c r="I398" i="1"/>
  <c r="AJ398" i="1"/>
  <c r="AF398" i="1"/>
  <c r="AB398" i="1"/>
  <c r="AR398" i="1"/>
  <c r="P398" i="1"/>
  <c r="AV398" i="1"/>
  <c r="L398" i="1"/>
  <c r="K113" i="1"/>
  <c r="K115" i="1" s="1"/>
  <c r="S103" i="1"/>
  <c r="S51" i="1"/>
  <c r="AS396" i="1"/>
  <c r="AK396" i="1"/>
  <c r="AC396" i="1"/>
  <c r="U396" i="1"/>
  <c r="M396" i="1"/>
  <c r="AR396" i="1"/>
  <c r="AJ396" i="1"/>
  <c r="AB396" i="1"/>
  <c r="T396" i="1"/>
  <c r="L396" i="1"/>
  <c r="AV396" i="1"/>
  <c r="AL396" i="1"/>
  <c r="Z396" i="1"/>
  <c r="P396" i="1"/>
  <c r="F396" i="1"/>
  <c r="AT396" i="1"/>
  <c r="AH396" i="1"/>
  <c r="X396" i="1"/>
  <c r="N396" i="1"/>
  <c r="AP396" i="1"/>
  <c r="AF396" i="1"/>
  <c r="V396" i="1"/>
  <c r="J396" i="1"/>
  <c r="AM396" i="1"/>
  <c r="S396" i="1"/>
  <c r="AI396" i="1"/>
  <c r="R396" i="1"/>
  <c r="AU396" i="1"/>
  <c r="AD396" i="1"/>
  <c r="K396" i="1"/>
  <c r="AQ396" i="1"/>
  <c r="AA396" i="1"/>
  <c r="I396" i="1"/>
  <c r="Y396" i="1"/>
  <c r="W396" i="1"/>
  <c r="AO396" i="1"/>
  <c r="H396" i="1"/>
  <c r="AN396" i="1"/>
  <c r="G396" i="1"/>
  <c r="AE396" i="1"/>
  <c r="Q396" i="1"/>
  <c r="AX396" i="1"/>
  <c r="O396" i="1"/>
  <c r="AW396" i="1"/>
  <c r="AG396" i="1"/>
  <c r="AR383" i="1"/>
  <c r="AJ383" i="1"/>
  <c r="AB383" i="1"/>
  <c r="T383" i="1"/>
  <c r="L383" i="1"/>
  <c r="AQ383" i="1"/>
  <c r="AI383" i="1"/>
  <c r="AA383" i="1"/>
  <c r="S383" i="1"/>
  <c r="K383" i="1"/>
  <c r="AV383" i="1"/>
  <c r="AN383" i="1"/>
  <c r="AF383" i="1"/>
  <c r="X383" i="1"/>
  <c r="P383" i="1"/>
  <c r="H383" i="1"/>
  <c r="AU383" i="1"/>
  <c r="AM383" i="1"/>
  <c r="AE383" i="1"/>
  <c r="W383" i="1"/>
  <c r="O383" i="1"/>
  <c r="G383" i="1"/>
  <c r="AL383" i="1"/>
  <c r="V383" i="1"/>
  <c r="F383" i="1"/>
  <c r="AK383" i="1"/>
  <c r="U383" i="1"/>
  <c r="AT383" i="1"/>
  <c r="AD383" i="1"/>
  <c r="N383" i="1"/>
  <c r="AS383" i="1"/>
  <c r="AC383" i="1"/>
  <c r="M383" i="1"/>
  <c r="Y383" i="1"/>
  <c r="AX383" i="1"/>
  <c r="R383" i="1"/>
  <c r="AO383" i="1"/>
  <c r="I383" i="1"/>
  <c r="AH383" i="1"/>
  <c r="Q383" i="1"/>
  <c r="J383" i="1"/>
  <c r="AW383" i="1"/>
  <c r="AP383" i="1"/>
  <c r="AG383" i="1"/>
  <c r="Z383" i="1"/>
  <c r="AS51" i="1"/>
  <c r="AS103" i="1"/>
  <c r="AI103" i="1"/>
  <c r="AI51" i="1"/>
  <c r="AT385" i="1"/>
  <c r="AL385" i="1"/>
  <c r="AD385" i="1"/>
  <c r="V385" i="1"/>
  <c r="N385" i="1"/>
  <c r="F385" i="1"/>
  <c r="AS385" i="1"/>
  <c r="AK385" i="1"/>
  <c r="AC385" i="1"/>
  <c r="U385" i="1"/>
  <c r="M385" i="1"/>
  <c r="AX385" i="1"/>
  <c r="AP385" i="1"/>
  <c r="AH385" i="1"/>
  <c r="Z385" i="1"/>
  <c r="R385" i="1"/>
  <c r="J385" i="1"/>
  <c r="AW385" i="1"/>
  <c r="AO385" i="1"/>
  <c r="AG385" i="1"/>
  <c r="Y385" i="1"/>
  <c r="Q385" i="1"/>
  <c r="I385" i="1"/>
  <c r="AN385" i="1"/>
  <c r="X385" i="1"/>
  <c r="H385" i="1"/>
  <c r="AM385" i="1"/>
  <c r="W385" i="1"/>
  <c r="G385" i="1"/>
  <c r="AV385" i="1"/>
  <c r="AF385" i="1"/>
  <c r="P385" i="1"/>
  <c r="AU385" i="1"/>
  <c r="AE385" i="1"/>
  <c r="O385" i="1"/>
  <c r="AA385" i="1"/>
  <c r="T385" i="1"/>
  <c r="AQ385" i="1"/>
  <c r="K385" i="1"/>
  <c r="AJ385" i="1"/>
  <c r="AR385" i="1"/>
  <c r="AI385" i="1"/>
  <c r="AB385" i="1"/>
  <c r="S385" i="1"/>
  <c r="L385" i="1"/>
  <c r="AS384" i="1"/>
  <c r="AK384" i="1"/>
  <c r="AC384" i="1"/>
  <c r="U384" i="1"/>
  <c r="M384" i="1"/>
  <c r="AR384" i="1"/>
  <c r="AJ384" i="1"/>
  <c r="AB384" i="1"/>
  <c r="T384" i="1"/>
  <c r="L384" i="1"/>
  <c r="AW384" i="1"/>
  <c r="AO384" i="1"/>
  <c r="AG384" i="1"/>
  <c r="Y384" i="1"/>
  <c r="Q384" i="1"/>
  <c r="I384" i="1"/>
  <c r="AV384" i="1"/>
  <c r="AN384" i="1"/>
  <c r="AF384" i="1"/>
  <c r="X384" i="1"/>
  <c r="P384" i="1"/>
  <c r="H384" i="1"/>
  <c r="AM384" i="1"/>
  <c r="W384" i="1"/>
  <c r="G384" i="1"/>
  <c r="AL384" i="1"/>
  <c r="V384" i="1"/>
  <c r="F384" i="1"/>
  <c r="AU384" i="1"/>
  <c r="AE384" i="1"/>
  <c r="O384" i="1"/>
  <c r="AT384" i="1"/>
  <c r="AD384" i="1"/>
  <c r="N384" i="1"/>
  <c r="AP384" i="1"/>
  <c r="J384" i="1"/>
  <c r="AI384" i="1"/>
  <c r="Z384" i="1"/>
  <c r="S384" i="1"/>
  <c r="AH384" i="1"/>
  <c r="AA384" i="1"/>
  <c r="R384" i="1"/>
  <c r="K384" i="1"/>
  <c r="AX384" i="1"/>
  <c r="AQ384" i="1"/>
  <c r="B182" i="1"/>
  <c r="B241" i="1"/>
  <c r="C139" i="1"/>
  <c r="AG260" i="1"/>
  <c r="AG51" i="1" s="1"/>
  <c r="Z51" i="1"/>
  <c r="Z103" i="1"/>
  <c r="AA103" i="1"/>
  <c r="AQ103" i="1"/>
  <c r="Q103" i="1"/>
  <c r="AO260" i="1"/>
  <c r="AO51" i="1" s="1"/>
  <c r="U260" i="1"/>
  <c r="U51" i="1" s="1"/>
  <c r="K260" i="1"/>
  <c r="K51" i="1" s="1"/>
  <c r="W260" i="1"/>
  <c r="W51" i="1" s="1"/>
  <c r="AO103" i="1"/>
  <c r="AU103" i="1"/>
  <c r="AU51" i="1"/>
  <c r="F90" i="1"/>
  <c r="F121" i="1"/>
  <c r="AR103" i="1"/>
  <c r="AR51" i="1"/>
  <c r="J51" i="1"/>
  <c r="J103" i="1"/>
  <c r="AG103" i="1"/>
  <c r="AH260" i="1"/>
  <c r="AH51" i="1"/>
  <c r="AH103" i="1"/>
  <c r="AK51" i="1"/>
  <c r="AK103" i="1"/>
  <c r="D49" i="1"/>
  <c r="E446" i="1"/>
  <c r="E445" i="1"/>
  <c r="AP260" i="1"/>
  <c r="AP51" i="1" s="1"/>
  <c r="AF260" i="1"/>
  <c r="AF51" i="1" s="1"/>
  <c r="AW260" i="1"/>
  <c r="AW51" i="1" s="1"/>
  <c r="AE103" i="1"/>
  <c r="AE51" i="1"/>
  <c r="AC51" i="1"/>
  <c r="AC103" i="1"/>
  <c r="J199" i="1"/>
  <c r="J109" i="1"/>
  <c r="K9" i="1"/>
  <c r="AI260" i="1"/>
  <c r="AN260" i="1"/>
  <c r="AN51" i="1" s="1"/>
  <c r="J328" i="1"/>
  <c r="K8" i="1"/>
  <c r="AM103" i="1"/>
  <c r="AM51" i="1"/>
  <c r="I260" i="1"/>
  <c r="I51" i="1" s="1"/>
  <c r="H260" i="1"/>
  <c r="S260" i="1"/>
  <c r="Z258" i="1"/>
  <c r="R258" i="1"/>
  <c r="J258" i="1"/>
  <c r="Y258" i="1"/>
  <c r="Q258" i="1"/>
  <c r="I258" i="1"/>
  <c r="V258" i="1"/>
  <c r="N258" i="1"/>
  <c r="F258" i="1"/>
  <c r="F259" i="1" s="1"/>
  <c r="U258" i="1"/>
  <c r="M258" i="1"/>
  <c r="T258" i="1"/>
  <c r="P258" i="1"/>
  <c r="K258" i="1"/>
  <c r="H258" i="1"/>
  <c r="X258" i="1"/>
  <c r="G258" i="1"/>
  <c r="W258" i="1"/>
  <c r="S258" i="1"/>
  <c r="O258" i="1"/>
  <c r="L258" i="1"/>
  <c r="H51" i="1"/>
  <c r="H103" i="1"/>
  <c r="AD103" i="1"/>
  <c r="AD51" i="1"/>
  <c r="AQ399" i="1"/>
  <c r="AI399" i="1"/>
  <c r="AA399" i="1"/>
  <c r="S399" i="1"/>
  <c r="K399" i="1"/>
  <c r="AV399" i="1"/>
  <c r="AN399" i="1"/>
  <c r="AF399" i="1"/>
  <c r="X399" i="1"/>
  <c r="P399" i="1"/>
  <c r="H399" i="1"/>
  <c r="AU399" i="1"/>
  <c r="AM399" i="1"/>
  <c r="AE399" i="1"/>
  <c r="W399" i="1"/>
  <c r="O399" i="1"/>
  <c r="G399" i="1"/>
  <c r="AT399" i="1"/>
  <c r="AL399" i="1"/>
  <c r="AD399" i="1"/>
  <c r="V399" i="1"/>
  <c r="N399" i="1"/>
  <c r="F399" i="1"/>
  <c r="AR399" i="1"/>
  <c r="AB399" i="1"/>
  <c r="L399" i="1"/>
  <c r="AO399" i="1"/>
  <c r="Y399" i="1"/>
  <c r="I399" i="1"/>
  <c r="AJ399" i="1"/>
  <c r="T399" i="1"/>
  <c r="AX399" i="1"/>
  <c r="AH399" i="1"/>
  <c r="R399" i="1"/>
  <c r="AP399" i="1"/>
  <c r="J399" i="1"/>
  <c r="AK399" i="1"/>
  <c r="Z399" i="1"/>
  <c r="U399" i="1"/>
  <c r="AW399" i="1"/>
  <c r="AS399" i="1"/>
  <c r="Q399" i="1"/>
  <c r="M399" i="1"/>
  <c r="AG399" i="1"/>
  <c r="AC399" i="1"/>
  <c r="Y103" i="1"/>
  <c r="G103" i="1"/>
  <c r="G51" i="1"/>
  <c r="N103" i="1"/>
  <c r="N51" i="1"/>
  <c r="AQ260" i="1"/>
  <c r="AQ51" i="1" s="1"/>
  <c r="AE260" i="1"/>
  <c r="AV260" i="1"/>
  <c r="AV51" i="1" s="1"/>
  <c r="L103" i="1"/>
  <c r="L51" i="1"/>
  <c r="O71" i="1" l="1"/>
  <c r="AA71" i="1"/>
  <c r="W71" i="1"/>
  <c r="Q71" i="1"/>
  <c r="K71" i="1"/>
  <c r="U71" i="1"/>
  <c r="AB71" i="1"/>
  <c r="AG71" i="1"/>
  <c r="AO71" i="1"/>
  <c r="M71" i="1"/>
  <c r="AF71" i="1"/>
  <c r="Y71" i="1"/>
  <c r="AE71" i="1"/>
  <c r="G118" i="1"/>
  <c r="G121" i="1" s="1"/>
  <c r="F128" i="1"/>
  <c r="G424" i="1"/>
  <c r="G126" i="1" s="1"/>
  <c r="G70" i="1" s="1"/>
  <c r="H404" i="1"/>
  <c r="W400" i="1"/>
  <c r="W125" i="1" s="1"/>
  <c r="W69" i="1" s="1"/>
  <c r="J400" i="1"/>
  <c r="J125" i="1" s="1"/>
  <c r="J69" i="1" s="1"/>
  <c r="AX400" i="1"/>
  <c r="AX125" i="1" s="1"/>
  <c r="AX69" i="1" s="1"/>
  <c r="M400" i="1"/>
  <c r="M125" i="1" s="1"/>
  <c r="M69" i="1" s="1"/>
  <c r="X400" i="1"/>
  <c r="X125" i="1" s="1"/>
  <c r="X69" i="1" s="1"/>
  <c r="AO400" i="1"/>
  <c r="AO125" i="1" s="1"/>
  <c r="AO69" i="1" s="1"/>
  <c r="AD400" i="1"/>
  <c r="AD125" i="1" s="1"/>
  <c r="AD69" i="1" s="1"/>
  <c r="AF400" i="1"/>
  <c r="AF125" i="1" s="1"/>
  <c r="AF69" i="1" s="1"/>
  <c r="AU71" i="1"/>
  <c r="H159" i="1"/>
  <c r="H161" i="1" s="1"/>
  <c r="G171" i="1"/>
  <c r="O400" i="1"/>
  <c r="O125" i="1" s="1"/>
  <c r="O69" i="1" s="1"/>
  <c r="AP400" i="1"/>
  <c r="AP125" i="1" s="1"/>
  <c r="AP69" i="1" s="1"/>
  <c r="AI400" i="1"/>
  <c r="AI125" i="1" s="1"/>
  <c r="AI69" i="1" s="1"/>
  <c r="AC400" i="1"/>
  <c r="AC125" i="1" s="1"/>
  <c r="AC69" i="1" s="1"/>
  <c r="AN400" i="1"/>
  <c r="AN125" i="1" s="1"/>
  <c r="AN69" i="1" s="1"/>
  <c r="AL71" i="1"/>
  <c r="AW400" i="1"/>
  <c r="AW125" i="1" s="1"/>
  <c r="AW69" i="1" s="1"/>
  <c r="AK71" i="1"/>
  <c r="G71" i="1"/>
  <c r="G259" i="1"/>
  <c r="G261" i="1" s="1"/>
  <c r="F261" i="1"/>
  <c r="K328" i="1"/>
  <c r="L8" i="1"/>
  <c r="K35" i="1"/>
  <c r="Z71" i="1"/>
  <c r="L113" i="1"/>
  <c r="L115" i="1" s="1"/>
  <c r="X71" i="1"/>
  <c r="AU400" i="1"/>
  <c r="AU125" i="1" s="1"/>
  <c r="AU69" i="1" s="1"/>
  <c r="K400" i="1"/>
  <c r="K125" i="1" s="1"/>
  <c r="K69" i="1" s="1"/>
  <c r="L400" i="1"/>
  <c r="L125" i="1" s="1"/>
  <c r="L69" i="1" s="1"/>
  <c r="AK400" i="1"/>
  <c r="AK125" i="1" s="1"/>
  <c r="AK69" i="1" s="1"/>
  <c r="AV400" i="1"/>
  <c r="AV125" i="1" s="1"/>
  <c r="AV69" i="1" s="1"/>
  <c r="AD71" i="1"/>
  <c r="Z36" i="1"/>
  <c r="H71" i="1"/>
  <c r="AH71" i="1"/>
  <c r="AR71" i="1"/>
  <c r="F296" i="1"/>
  <c r="F72" i="1" s="1"/>
  <c r="F437" i="1" s="1"/>
  <c r="F438" i="1" s="1"/>
  <c r="G292" i="1"/>
  <c r="AM400" i="1"/>
  <c r="AM125" i="1" s="1"/>
  <c r="AM69" i="1" s="1"/>
  <c r="V400" i="1"/>
  <c r="V125" i="1" s="1"/>
  <c r="V69" i="1" s="1"/>
  <c r="AA400" i="1"/>
  <c r="AA125" i="1" s="1"/>
  <c r="AA69" i="1" s="1"/>
  <c r="T400" i="1"/>
  <c r="T125" i="1" s="1"/>
  <c r="T69" i="1" s="1"/>
  <c r="AS400" i="1"/>
  <c r="AS125" i="1" s="1"/>
  <c r="AS69" i="1" s="1"/>
  <c r="I400" i="1"/>
  <c r="I125" i="1" s="1"/>
  <c r="I69" i="1" s="1"/>
  <c r="S71" i="1"/>
  <c r="U400" i="1"/>
  <c r="U125" i="1" s="1"/>
  <c r="U69" i="1" s="1"/>
  <c r="L71" i="1"/>
  <c r="AS71" i="1"/>
  <c r="AT400" i="1"/>
  <c r="AT125" i="1" s="1"/>
  <c r="AT69" i="1" s="1"/>
  <c r="AE400" i="1"/>
  <c r="AE125" i="1" s="1"/>
  <c r="AE69" i="1" s="1"/>
  <c r="AQ400" i="1"/>
  <c r="AQ125" i="1" s="1"/>
  <c r="AQ69" i="1" s="1"/>
  <c r="AB400" i="1"/>
  <c r="AB125" i="1" s="1"/>
  <c r="AB69" i="1" s="1"/>
  <c r="Q400" i="1"/>
  <c r="Q125" i="1" s="1"/>
  <c r="Q69" i="1" s="1"/>
  <c r="S400" i="1"/>
  <c r="S125" i="1" s="1"/>
  <c r="S69" i="1" s="1"/>
  <c r="AC71" i="1"/>
  <c r="H259" i="1"/>
  <c r="H261" i="1" s="1"/>
  <c r="I259" i="1" s="1"/>
  <c r="I261" i="1" s="1"/>
  <c r="J259" i="1" s="1"/>
  <c r="J261" i="1" s="1"/>
  <c r="K259" i="1" s="1"/>
  <c r="K261" i="1" s="1"/>
  <c r="L259" i="1" s="1"/>
  <c r="L261" i="1" s="1"/>
  <c r="M259" i="1" s="1"/>
  <c r="M261" i="1" s="1"/>
  <c r="N259" i="1" s="1"/>
  <c r="N261" i="1" s="1"/>
  <c r="O259" i="1" s="1"/>
  <c r="O261" i="1" s="1"/>
  <c r="P259" i="1" s="1"/>
  <c r="P261" i="1" s="1"/>
  <c r="Q259" i="1" s="1"/>
  <c r="Q261" i="1" s="1"/>
  <c r="R259" i="1" s="1"/>
  <c r="R261" i="1" s="1"/>
  <c r="S259" i="1" s="1"/>
  <c r="S261" i="1" s="1"/>
  <c r="T259" i="1" s="1"/>
  <c r="T261" i="1" s="1"/>
  <c r="U259" i="1" s="1"/>
  <c r="U261" i="1" s="1"/>
  <c r="V259" i="1" s="1"/>
  <c r="V261" i="1" s="1"/>
  <c r="W259" i="1" s="1"/>
  <c r="W261" i="1" s="1"/>
  <c r="X259" i="1" s="1"/>
  <c r="X261" i="1" s="1"/>
  <c r="Y259" i="1" s="1"/>
  <c r="Y261" i="1" s="1"/>
  <c r="Z259" i="1" s="1"/>
  <c r="Z261" i="1" s="1"/>
  <c r="AA259" i="1" s="1"/>
  <c r="AA261" i="1" s="1"/>
  <c r="AB259" i="1" s="1"/>
  <c r="AB261" i="1" s="1"/>
  <c r="AC259" i="1" s="1"/>
  <c r="AC261" i="1" s="1"/>
  <c r="AD259" i="1" s="1"/>
  <c r="AD261" i="1" s="1"/>
  <c r="AE259" i="1" s="1"/>
  <c r="AE261" i="1" s="1"/>
  <c r="AF259" i="1" s="1"/>
  <c r="AF261" i="1" s="1"/>
  <c r="AG259" i="1" s="1"/>
  <c r="AG261" i="1" s="1"/>
  <c r="AH259" i="1" s="1"/>
  <c r="AH261" i="1" s="1"/>
  <c r="AI259" i="1" s="1"/>
  <c r="AI261" i="1" s="1"/>
  <c r="AJ259" i="1" s="1"/>
  <c r="AJ261" i="1" s="1"/>
  <c r="AK259" i="1" s="1"/>
  <c r="AK261" i="1" s="1"/>
  <c r="AL259" i="1" s="1"/>
  <c r="AL261" i="1" s="1"/>
  <c r="AM259" i="1" s="1"/>
  <c r="AM261" i="1" s="1"/>
  <c r="AN259" i="1" s="1"/>
  <c r="AN261" i="1" s="1"/>
  <c r="AO259" i="1" s="1"/>
  <c r="AO261" i="1" s="1"/>
  <c r="AP259" i="1" s="1"/>
  <c r="AP261" i="1" s="1"/>
  <c r="AQ259" i="1" s="1"/>
  <c r="AQ261" i="1" s="1"/>
  <c r="AR259" i="1" s="1"/>
  <c r="AR261" i="1" s="1"/>
  <c r="AS259" i="1" s="1"/>
  <c r="AS261" i="1" s="1"/>
  <c r="AT259" i="1" s="1"/>
  <c r="AT261" i="1" s="1"/>
  <c r="AU259" i="1" s="1"/>
  <c r="AU261" i="1" s="1"/>
  <c r="AV259" i="1" s="1"/>
  <c r="AV261" i="1" s="1"/>
  <c r="AW259" i="1" s="1"/>
  <c r="AW261" i="1" s="1"/>
  <c r="AN71" i="1"/>
  <c r="F260" i="1"/>
  <c r="F51" i="1" s="1"/>
  <c r="AQ71" i="1" s="1"/>
  <c r="G400" i="1"/>
  <c r="G125" i="1" s="1"/>
  <c r="G69" i="1" s="1"/>
  <c r="F400" i="1"/>
  <c r="F125" i="1" s="1"/>
  <c r="F69" i="1" s="1"/>
  <c r="R400" i="1"/>
  <c r="R125" i="1" s="1"/>
  <c r="R69" i="1" s="1"/>
  <c r="AJ400" i="1"/>
  <c r="AJ125" i="1" s="1"/>
  <c r="AJ69" i="1" s="1"/>
  <c r="H400" i="1"/>
  <c r="H125" i="1" s="1"/>
  <c r="H69" i="1" s="1"/>
  <c r="Y400" i="1"/>
  <c r="Y125" i="1" s="1"/>
  <c r="Y69" i="1" s="1"/>
  <c r="Z171" i="1"/>
  <c r="AA164" i="1"/>
  <c r="AA167" i="1" s="1"/>
  <c r="N71" i="1"/>
  <c r="K199" i="1"/>
  <c r="K109" i="1"/>
  <c r="L9" i="1"/>
  <c r="K39" i="1"/>
  <c r="B242" i="1"/>
  <c r="B183" i="1"/>
  <c r="C140" i="1"/>
  <c r="V71" i="1"/>
  <c r="R71" i="1"/>
  <c r="AJ71" i="1"/>
  <c r="N400" i="1"/>
  <c r="N125" i="1" s="1"/>
  <c r="N69" i="1" s="1"/>
  <c r="AL400" i="1"/>
  <c r="AL125" i="1" s="1"/>
  <c r="AL69" i="1" s="1"/>
  <c r="AH400" i="1"/>
  <c r="AH125" i="1" s="1"/>
  <c r="AH69" i="1" s="1"/>
  <c r="AR400" i="1"/>
  <c r="AR125" i="1" s="1"/>
  <c r="AR69" i="1" s="1"/>
  <c r="P400" i="1"/>
  <c r="P125" i="1" s="1"/>
  <c r="P69" i="1" s="1"/>
  <c r="AG400" i="1"/>
  <c r="AG125" i="1" s="1"/>
  <c r="AG69" i="1" s="1"/>
  <c r="G376" i="1"/>
  <c r="G37" i="1" s="1"/>
  <c r="H356" i="1"/>
  <c r="H36" i="1" l="1"/>
  <c r="U36" i="1"/>
  <c r="AM36" i="1"/>
  <c r="AU36" i="1"/>
  <c r="AN36" i="1"/>
  <c r="J36" i="1"/>
  <c r="AQ36" i="1"/>
  <c r="AG36" i="1"/>
  <c r="AJ36" i="1"/>
  <c r="AE36" i="1"/>
  <c r="G295" i="1"/>
  <c r="H292" i="1" s="1"/>
  <c r="G296" i="1"/>
  <c r="G72" i="1" s="1"/>
  <c r="G437" i="1" s="1"/>
  <c r="G438" i="1" s="1"/>
  <c r="AC36" i="1"/>
  <c r="W36" i="1"/>
  <c r="P36" i="1"/>
  <c r="M113" i="1"/>
  <c r="M115" i="1" s="1"/>
  <c r="AI36" i="1"/>
  <c r="AF36" i="1"/>
  <c r="H424" i="1"/>
  <c r="H126" i="1" s="1"/>
  <c r="H70" i="1" s="1"/>
  <c r="I404" i="1"/>
  <c r="H118" i="1"/>
  <c r="H121" i="1" s="1"/>
  <c r="G128" i="1"/>
  <c r="R36" i="1"/>
  <c r="AT36" i="1"/>
  <c r="AR36" i="1"/>
  <c r="B243" i="1"/>
  <c r="B184" i="1"/>
  <c r="C141" i="1"/>
  <c r="F36" i="1"/>
  <c r="I36" i="1"/>
  <c r="AP36" i="1"/>
  <c r="AD36" i="1"/>
  <c r="AH36" i="1"/>
  <c r="G73" i="1"/>
  <c r="G36" i="1"/>
  <c r="G40" i="1" s="1"/>
  <c r="G42" i="1" s="1"/>
  <c r="S36" i="1"/>
  <c r="AS36" i="1"/>
  <c r="AV36" i="1"/>
  <c r="O36" i="1"/>
  <c r="AO36" i="1"/>
  <c r="AL36" i="1"/>
  <c r="T36" i="1"/>
  <c r="AK36" i="1"/>
  <c r="AW36" i="1"/>
  <c r="X36" i="1"/>
  <c r="AM71" i="1"/>
  <c r="J71" i="1"/>
  <c r="I71" i="1"/>
  <c r="AA171" i="1"/>
  <c r="AB164" i="1"/>
  <c r="AB167" i="1" s="1"/>
  <c r="N36" i="1"/>
  <c r="L199" i="1"/>
  <c r="M9" i="1"/>
  <c r="L109" i="1"/>
  <c r="L39" i="1"/>
  <c r="Q36" i="1"/>
  <c r="AA36" i="1"/>
  <c r="L36" i="1"/>
  <c r="L328" i="1"/>
  <c r="M8" i="1"/>
  <c r="L35" i="1"/>
  <c r="H171" i="1"/>
  <c r="I159" i="1"/>
  <c r="I161" i="1" s="1"/>
  <c r="M36" i="1"/>
  <c r="H376" i="1"/>
  <c r="H37" i="1" s="1"/>
  <c r="I356" i="1"/>
  <c r="Y36" i="1"/>
  <c r="D51" i="1"/>
  <c r="F71" i="1"/>
  <c r="F73" i="1" s="1"/>
  <c r="AX71" i="1"/>
  <c r="E71" i="1"/>
  <c r="E73" i="1" s="1"/>
  <c r="E76" i="1" s="1"/>
  <c r="E77" i="1" s="1"/>
  <c r="AT71" i="1"/>
  <c r="AB36" i="1"/>
  <c r="AV71" i="1"/>
  <c r="V36" i="1"/>
  <c r="K36" i="1"/>
  <c r="AW71" i="1"/>
  <c r="AI71" i="1"/>
  <c r="AX36" i="1"/>
  <c r="T71" i="1"/>
  <c r="P71" i="1"/>
  <c r="AP71" i="1"/>
  <c r="F428" i="1" l="1"/>
  <c r="F430" i="1" s="1"/>
  <c r="F104" i="1"/>
  <c r="F76" i="1"/>
  <c r="F48" i="1"/>
  <c r="B244" i="1"/>
  <c r="B185" i="1"/>
  <c r="C142" i="1"/>
  <c r="M328" i="1"/>
  <c r="N8" i="1"/>
  <c r="M35" i="1"/>
  <c r="I118" i="1"/>
  <c r="I121" i="1" s="1"/>
  <c r="H128" i="1"/>
  <c r="N113" i="1"/>
  <c r="N115" i="1" s="1"/>
  <c r="I424" i="1"/>
  <c r="I126" i="1" s="1"/>
  <c r="I70" i="1" s="1"/>
  <c r="J404" i="1"/>
  <c r="H295" i="1"/>
  <c r="I292" i="1" s="1"/>
  <c r="H296" i="1"/>
  <c r="H72" i="1" s="1"/>
  <c r="H437" i="1" s="1"/>
  <c r="H438" i="1" s="1"/>
  <c r="AB171" i="1"/>
  <c r="AC164" i="1"/>
  <c r="AC167" i="1" s="1"/>
  <c r="I376" i="1"/>
  <c r="I37" i="1" s="1"/>
  <c r="J356" i="1"/>
  <c r="G432" i="1"/>
  <c r="G101" i="1"/>
  <c r="G20" i="1" s="1"/>
  <c r="G23" i="1" s="1"/>
  <c r="I40" i="1"/>
  <c r="I42" i="1" s="1"/>
  <c r="H40" i="1"/>
  <c r="H42" i="1" s="1"/>
  <c r="M199" i="1"/>
  <c r="M109" i="1"/>
  <c r="N9" i="1"/>
  <c r="M39" i="1"/>
  <c r="G428" i="1"/>
  <c r="G430" i="1" s="1"/>
  <c r="G434" i="1" s="1"/>
  <c r="G104" i="1"/>
  <c r="G76" i="1"/>
  <c r="G48" i="1"/>
  <c r="D36" i="1"/>
  <c r="F40" i="1"/>
  <c r="J159" i="1"/>
  <c r="J161" i="1" s="1"/>
  <c r="I171" i="1"/>
  <c r="G57" i="1" l="1"/>
  <c r="G62" i="1" s="1"/>
  <c r="G77" i="1" s="1"/>
  <c r="G44" i="1"/>
  <c r="AC171" i="1"/>
  <c r="AD164" i="1"/>
  <c r="AD167" i="1" s="1"/>
  <c r="I295" i="1"/>
  <c r="J292" i="1" s="1"/>
  <c r="I296" i="1"/>
  <c r="I72" i="1" s="1"/>
  <c r="I437" i="1" s="1"/>
  <c r="I438" i="1" s="1"/>
  <c r="N328" i="1"/>
  <c r="O8" i="1"/>
  <c r="N35" i="1"/>
  <c r="J118" i="1"/>
  <c r="J121" i="1" s="1"/>
  <c r="I128" i="1"/>
  <c r="J171" i="1"/>
  <c r="K159" i="1"/>
  <c r="K161" i="1" s="1"/>
  <c r="B186" i="1"/>
  <c r="B245" i="1"/>
  <c r="C143" i="1"/>
  <c r="H73" i="1"/>
  <c r="F42" i="1"/>
  <c r="N199" i="1"/>
  <c r="N109" i="1"/>
  <c r="O9" i="1"/>
  <c r="N39" i="1"/>
  <c r="J424" i="1"/>
  <c r="J126" i="1" s="1"/>
  <c r="J70" i="1" s="1"/>
  <c r="K404" i="1"/>
  <c r="J376" i="1"/>
  <c r="J37" i="1" s="1"/>
  <c r="J40" i="1" s="1"/>
  <c r="J42" i="1" s="1"/>
  <c r="K356" i="1"/>
  <c r="O113" i="1"/>
  <c r="O115" i="1" s="1"/>
  <c r="H104" i="1" l="1"/>
  <c r="H76" i="1"/>
  <c r="H48" i="1"/>
  <c r="K118" i="1"/>
  <c r="K121" i="1" s="1"/>
  <c r="J128" i="1"/>
  <c r="P113" i="1"/>
  <c r="P115" i="1" s="1"/>
  <c r="O199" i="1"/>
  <c r="O109" i="1"/>
  <c r="P9" i="1"/>
  <c r="O39" i="1"/>
  <c r="J73" i="1"/>
  <c r="L159" i="1"/>
  <c r="L161" i="1" s="1"/>
  <c r="K171" i="1"/>
  <c r="J295" i="1"/>
  <c r="K292" i="1" s="1"/>
  <c r="J296" i="1"/>
  <c r="J72" i="1" s="1"/>
  <c r="J437" i="1" s="1"/>
  <c r="J438" i="1" s="1"/>
  <c r="B246" i="1"/>
  <c r="B187" i="1"/>
  <c r="C144" i="1"/>
  <c r="AE164" i="1"/>
  <c r="AE167" i="1" s="1"/>
  <c r="AD171" i="1"/>
  <c r="K376" i="1"/>
  <c r="K37" i="1" s="1"/>
  <c r="K40" i="1" s="1"/>
  <c r="K42" i="1" s="1"/>
  <c r="L356" i="1"/>
  <c r="I73" i="1"/>
  <c r="F101" i="1"/>
  <c r="F20" i="1"/>
  <c r="O328" i="1"/>
  <c r="P8" i="1"/>
  <c r="O35" i="1"/>
  <c r="G102" i="1"/>
  <c r="G105" i="1" s="1"/>
  <c r="G106" i="1" s="1"/>
  <c r="G50" i="1" s="1"/>
  <c r="G87" i="1"/>
  <c r="G46" i="1"/>
  <c r="K424" i="1"/>
  <c r="K126" i="1" s="1"/>
  <c r="K70" i="1" s="1"/>
  <c r="L404" i="1"/>
  <c r="L424" i="1" l="1"/>
  <c r="L126" i="1" s="1"/>
  <c r="L70" i="1" s="1"/>
  <c r="M404" i="1"/>
  <c r="L171" i="1"/>
  <c r="M159" i="1"/>
  <c r="M161" i="1" s="1"/>
  <c r="AE171" i="1"/>
  <c r="AF164" i="1"/>
  <c r="AF167" i="1" s="1"/>
  <c r="F23" i="1"/>
  <c r="K295" i="1"/>
  <c r="L292" i="1" s="1"/>
  <c r="K296" i="1"/>
  <c r="K72" i="1" s="1"/>
  <c r="K437" i="1" s="1"/>
  <c r="K438" i="1" s="1"/>
  <c r="L118" i="1"/>
  <c r="L121" i="1" s="1"/>
  <c r="K128" i="1"/>
  <c r="P199" i="1"/>
  <c r="P109" i="1"/>
  <c r="Q9" i="1"/>
  <c r="P39" i="1"/>
  <c r="L376" i="1"/>
  <c r="L37" i="1" s="1"/>
  <c r="L40" i="1" s="1"/>
  <c r="M356" i="1"/>
  <c r="Q113" i="1"/>
  <c r="Q115" i="1" s="1"/>
  <c r="J48" i="1"/>
  <c r="J76" i="1"/>
  <c r="J104" i="1"/>
  <c r="G88" i="1"/>
  <c r="G89" i="1" s="1"/>
  <c r="G53" i="1"/>
  <c r="G80" i="1" s="1"/>
  <c r="B247" i="1"/>
  <c r="B188" i="1"/>
  <c r="C145" i="1"/>
  <c r="H101" i="1"/>
  <c r="H20" i="1"/>
  <c r="H23" i="1" s="1"/>
  <c r="P328" i="1"/>
  <c r="Q8" i="1"/>
  <c r="P35" i="1"/>
  <c r="I104" i="1"/>
  <c r="I76" i="1"/>
  <c r="I48" i="1"/>
  <c r="G93" i="1" l="1"/>
  <c r="G95" i="1"/>
  <c r="I101" i="1"/>
  <c r="H44" i="1"/>
  <c r="H57" i="1"/>
  <c r="H62" i="1" s="1"/>
  <c r="H77" i="1" s="1"/>
  <c r="I20" i="1"/>
  <c r="K73" i="1"/>
  <c r="AF171" i="1"/>
  <c r="AG164" i="1"/>
  <c r="AG167" i="1" s="1"/>
  <c r="M118" i="1"/>
  <c r="M121" i="1" s="1"/>
  <c r="L128" i="1"/>
  <c r="J20" i="1"/>
  <c r="J23" i="1" s="1"/>
  <c r="J101" i="1"/>
  <c r="L295" i="1"/>
  <c r="M292" i="1" s="1"/>
  <c r="L296" i="1"/>
  <c r="L72" i="1" s="1"/>
  <c r="L437" i="1" s="1"/>
  <c r="L438" i="1" s="1"/>
  <c r="M424" i="1"/>
  <c r="M126" i="1" s="1"/>
  <c r="M70" i="1" s="1"/>
  <c r="N404" i="1"/>
  <c r="M376" i="1"/>
  <c r="M37" i="1" s="1"/>
  <c r="M40" i="1" s="1"/>
  <c r="M42" i="1" s="1"/>
  <c r="N356" i="1"/>
  <c r="N159" i="1"/>
  <c r="N161" i="1" s="1"/>
  <c r="M171" i="1"/>
  <c r="L42" i="1"/>
  <c r="Q328" i="1"/>
  <c r="R8" i="1"/>
  <c r="Q35" i="1"/>
  <c r="B248" i="1"/>
  <c r="B189" i="1"/>
  <c r="C146" i="1"/>
  <c r="R113" i="1"/>
  <c r="R115" i="1" s="1"/>
  <c r="Q199" i="1"/>
  <c r="Q109" i="1"/>
  <c r="R9" i="1"/>
  <c r="Q39" i="1"/>
  <c r="F44" i="1"/>
  <c r="F57" i="1"/>
  <c r="F62" i="1" s="1"/>
  <c r="F77" i="1" s="1"/>
  <c r="L73" i="1"/>
  <c r="H87" i="1" l="1"/>
  <c r="H102" i="1"/>
  <c r="H105" i="1" s="1"/>
  <c r="H106" i="1" s="1"/>
  <c r="H50" i="1" s="1"/>
  <c r="H46" i="1"/>
  <c r="N376" i="1"/>
  <c r="N37" i="1" s="1"/>
  <c r="N40" i="1" s="1"/>
  <c r="N42" i="1" s="1"/>
  <c r="O356" i="1"/>
  <c r="B249" i="1"/>
  <c r="B190" i="1"/>
  <c r="C147" i="1"/>
  <c r="L104" i="1"/>
  <c r="L76" i="1"/>
  <c r="L48" i="1"/>
  <c r="N118" i="1"/>
  <c r="N121" i="1" s="1"/>
  <c r="M128" i="1"/>
  <c r="N424" i="1"/>
  <c r="N126" i="1" s="1"/>
  <c r="N70" i="1" s="1"/>
  <c r="O404" i="1"/>
  <c r="AH164" i="1"/>
  <c r="AH167" i="1" s="1"/>
  <c r="AG171" i="1"/>
  <c r="N171" i="1"/>
  <c r="O159" i="1"/>
  <c r="O161" i="1" s="1"/>
  <c r="K104" i="1"/>
  <c r="K48" i="1"/>
  <c r="K76" i="1"/>
  <c r="I23" i="1"/>
  <c r="R109" i="1"/>
  <c r="R199" i="1"/>
  <c r="S9" i="1"/>
  <c r="R39" i="1"/>
  <c r="J57" i="1"/>
  <c r="J62" i="1" s="1"/>
  <c r="J77" i="1" s="1"/>
  <c r="J44" i="1"/>
  <c r="R328" i="1"/>
  <c r="S8" i="1"/>
  <c r="R35" i="1"/>
  <c r="S113" i="1"/>
  <c r="S115" i="1" s="1"/>
  <c r="M295" i="1"/>
  <c r="N292" i="1" s="1"/>
  <c r="M296" i="1"/>
  <c r="M72" i="1" s="1"/>
  <c r="M437" i="1" s="1"/>
  <c r="M438" i="1" s="1"/>
  <c r="F87" i="1"/>
  <c r="F102" i="1"/>
  <c r="F105" i="1" s="1"/>
  <c r="F106" i="1" s="1"/>
  <c r="F50" i="1" s="1"/>
  <c r="O118" i="1" l="1"/>
  <c r="O121" i="1" s="1"/>
  <c r="N128" i="1"/>
  <c r="O376" i="1"/>
  <c r="O37" i="1" s="1"/>
  <c r="O40" i="1" s="1"/>
  <c r="P356" i="1"/>
  <c r="M73" i="1"/>
  <c r="S199" i="1"/>
  <c r="S109" i="1"/>
  <c r="T9" i="1"/>
  <c r="S39" i="1"/>
  <c r="O171" i="1"/>
  <c r="P159" i="1"/>
  <c r="P161" i="1" s="1"/>
  <c r="N295" i="1"/>
  <c r="O292" i="1" s="1"/>
  <c r="N296" i="1"/>
  <c r="N72" i="1" s="1"/>
  <c r="N437" i="1" s="1"/>
  <c r="N438" i="1" s="1"/>
  <c r="F88" i="1"/>
  <c r="F89" i="1" s="1"/>
  <c r="F53" i="1"/>
  <c r="S328" i="1"/>
  <c r="T8" i="1"/>
  <c r="S35" i="1"/>
  <c r="H88" i="1"/>
  <c r="H89" i="1" s="1"/>
  <c r="H53" i="1"/>
  <c r="H80" i="1" s="1"/>
  <c r="K101" i="1"/>
  <c r="AI164" i="1"/>
  <c r="AI167" i="1" s="1"/>
  <c r="AH171" i="1"/>
  <c r="L101" i="1"/>
  <c r="L20" i="1" s="1"/>
  <c r="L23" i="1" s="1"/>
  <c r="J102" i="1"/>
  <c r="J105" i="1" s="1"/>
  <c r="J106" i="1" s="1"/>
  <c r="J50" i="1" s="1"/>
  <c r="J87" i="1"/>
  <c r="J46" i="1"/>
  <c r="I57" i="1"/>
  <c r="I62" i="1" s="1"/>
  <c r="I77" i="1" s="1"/>
  <c r="I44" i="1"/>
  <c r="O424" i="1"/>
  <c r="O126" i="1" s="1"/>
  <c r="O70" i="1" s="1"/>
  <c r="P404" i="1"/>
  <c r="T113" i="1"/>
  <c r="T115" i="1" s="1"/>
  <c r="K20" i="1"/>
  <c r="N73" i="1"/>
  <c r="B250" i="1"/>
  <c r="C148" i="1"/>
  <c r="B191" i="1"/>
  <c r="L57" i="1" l="1"/>
  <c r="L62" i="1" s="1"/>
  <c r="L77" i="1" s="1"/>
  <c r="L44" i="1"/>
  <c r="F93" i="1"/>
  <c r="F95" i="1"/>
  <c r="H93" i="1"/>
  <c r="H95" i="1"/>
  <c r="P376" i="1"/>
  <c r="P37" i="1" s="1"/>
  <c r="P40" i="1" s="1"/>
  <c r="P42" i="1" s="1"/>
  <c r="Q356" i="1"/>
  <c r="F80" i="1"/>
  <c r="M104" i="1"/>
  <c r="M76" i="1"/>
  <c r="M48" i="1"/>
  <c r="O42" i="1"/>
  <c r="K23" i="1"/>
  <c r="U113" i="1"/>
  <c r="U115" i="1" s="1"/>
  <c r="J88" i="1"/>
  <c r="J89" i="1" s="1"/>
  <c r="J53" i="1"/>
  <c r="J80" i="1" s="1"/>
  <c r="P118" i="1"/>
  <c r="P121" i="1" s="1"/>
  <c r="O128" i="1"/>
  <c r="P171" i="1"/>
  <c r="Q159" i="1"/>
  <c r="Q161" i="1" s="1"/>
  <c r="Q404" i="1"/>
  <c r="P424" i="1"/>
  <c r="P126" i="1" s="1"/>
  <c r="P70" i="1" s="1"/>
  <c r="B251" i="1"/>
  <c r="B192" i="1"/>
  <c r="C149" i="1"/>
  <c r="N104" i="1"/>
  <c r="N76" i="1"/>
  <c r="N48" i="1"/>
  <c r="O73" i="1"/>
  <c r="T328" i="1"/>
  <c r="U8" i="1"/>
  <c r="T35" i="1"/>
  <c r="O295" i="1"/>
  <c r="P292" i="1" s="1"/>
  <c r="O296" i="1"/>
  <c r="O72" i="1" s="1"/>
  <c r="O437" i="1" s="1"/>
  <c r="O438" i="1" s="1"/>
  <c r="T199" i="1"/>
  <c r="T109" i="1"/>
  <c r="U9" i="1"/>
  <c r="T39" i="1"/>
  <c r="I87" i="1"/>
  <c r="I102" i="1"/>
  <c r="I105" i="1" s="1"/>
  <c r="I106" i="1" s="1"/>
  <c r="I50" i="1" s="1"/>
  <c r="I46" i="1"/>
  <c r="AJ164" i="1"/>
  <c r="AJ167" i="1" s="1"/>
  <c r="AI171" i="1"/>
  <c r="J93" i="1" l="1"/>
  <c r="J95" i="1"/>
  <c r="Q118" i="1"/>
  <c r="Q121" i="1" s="1"/>
  <c r="P128" i="1"/>
  <c r="O101" i="1"/>
  <c r="O20" i="1"/>
  <c r="O23" i="1" s="1"/>
  <c r="I88" i="1"/>
  <c r="I53" i="1"/>
  <c r="K57" i="1"/>
  <c r="K62" i="1" s="1"/>
  <c r="K77" i="1" s="1"/>
  <c r="K44" i="1"/>
  <c r="M101" i="1"/>
  <c r="M20" i="1" s="1"/>
  <c r="P295" i="1"/>
  <c r="Q292" i="1" s="1"/>
  <c r="P296" i="1"/>
  <c r="P72" i="1" s="1"/>
  <c r="P437" i="1" s="1"/>
  <c r="P438" i="1" s="1"/>
  <c r="I89" i="1"/>
  <c r="B252" i="1"/>
  <c r="B193" i="1"/>
  <c r="C150" i="1"/>
  <c r="U328" i="1"/>
  <c r="V8" i="1"/>
  <c r="U35" i="1"/>
  <c r="U199" i="1"/>
  <c r="U109" i="1"/>
  <c r="V9" i="1"/>
  <c r="U39" i="1"/>
  <c r="O76" i="1"/>
  <c r="O104" i="1"/>
  <c r="O48" i="1"/>
  <c r="N101" i="1"/>
  <c r="N20" i="1" s="1"/>
  <c r="N23" i="1" s="1"/>
  <c r="Q171" i="1"/>
  <c r="R159" i="1"/>
  <c r="R161" i="1" s="1"/>
  <c r="Q376" i="1"/>
  <c r="Q37" i="1" s="1"/>
  <c r="Q40" i="1" s="1"/>
  <c r="Q42" i="1" s="1"/>
  <c r="R356" i="1"/>
  <c r="Q424" i="1"/>
  <c r="Q126" i="1" s="1"/>
  <c r="Q70" i="1" s="1"/>
  <c r="R404" i="1"/>
  <c r="L102" i="1"/>
  <c r="L105" i="1" s="1"/>
  <c r="L106" i="1" s="1"/>
  <c r="L50" i="1" s="1"/>
  <c r="L87" i="1"/>
  <c r="L46" i="1"/>
  <c r="AJ171" i="1"/>
  <c r="AK164" i="1"/>
  <c r="AK167" i="1" s="1"/>
  <c r="V113" i="1"/>
  <c r="V115" i="1" s="1"/>
  <c r="N57" i="1" l="1"/>
  <c r="N62" i="1" s="1"/>
  <c r="N77" i="1" s="1"/>
  <c r="N44" i="1"/>
  <c r="M23" i="1"/>
  <c r="W113" i="1"/>
  <c r="W115" i="1" s="1"/>
  <c r="AK171" i="1"/>
  <c r="AL164" i="1"/>
  <c r="AL167" i="1" s="1"/>
  <c r="V199" i="1"/>
  <c r="V109" i="1"/>
  <c r="W9" i="1"/>
  <c r="V39" i="1"/>
  <c r="K87" i="1"/>
  <c r="K46" i="1"/>
  <c r="K102" i="1"/>
  <c r="K105" i="1" s="1"/>
  <c r="K106" i="1" s="1"/>
  <c r="K50" i="1" s="1"/>
  <c r="L88" i="1"/>
  <c r="L53" i="1"/>
  <c r="L80" i="1" s="1"/>
  <c r="O57" i="1"/>
  <c r="O62" i="1" s="1"/>
  <c r="O77" i="1" s="1"/>
  <c r="O44" i="1"/>
  <c r="P73" i="1"/>
  <c r="R118" i="1"/>
  <c r="R121" i="1" s="1"/>
  <c r="Q128" i="1"/>
  <c r="R376" i="1"/>
  <c r="R37" i="1" s="1"/>
  <c r="R40" i="1" s="1"/>
  <c r="R42" i="1" s="1"/>
  <c r="S356" i="1"/>
  <c r="I80" i="1"/>
  <c r="I93" i="1"/>
  <c r="I95" i="1"/>
  <c r="R424" i="1"/>
  <c r="R126" i="1" s="1"/>
  <c r="R70" i="1" s="1"/>
  <c r="S404" i="1"/>
  <c r="Q295" i="1"/>
  <c r="R292" i="1" s="1"/>
  <c r="Q296" i="1"/>
  <c r="Q72" i="1" s="1"/>
  <c r="Q437" i="1" s="1"/>
  <c r="Q438" i="1" s="1"/>
  <c r="V328" i="1"/>
  <c r="W8" i="1"/>
  <c r="V35" i="1"/>
  <c r="L89" i="1"/>
  <c r="R171" i="1"/>
  <c r="S159" i="1"/>
  <c r="S161" i="1" s="1"/>
  <c r="B194" i="1"/>
  <c r="B253" i="1"/>
  <c r="C151" i="1"/>
  <c r="AM164" i="1" l="1"/>
  <c r="AM167" i="1" s="1"/>
  <c r="AL171" i="1"/>
  <c r="S424" i="1"/>
  <c r="S126" i="1" s="1"/>
  <c r="S70" i="1" s="1"/>
  <c r="T404" i="1"/>
  <c r="R295" i="1"/>
  <c r="S292" i="1" s="1"/>
  <c r="R296" i="1"/>
  <c r="R72" i="1" s="1"/>
  <c r="R437" i="1" s="1"/>
  <c r="R438" i="1" s="1"/>
  <c r="X113" i="1"/>
  <c r="X115" i="1" s="1"/>
  <c r="S376" i="1"/>
  <c r="S37" i="1" s="1"/>
  <c r="S40" i="1" s="1"/>
  <c r="S42" i="1" s="1"/>
  <c r="T356" i="1"/>
  <c r="W199" i="1"/>
  <c r="W109" i="1"/>
  <c r="X9" i="1"/>
  <c r="W39" i="1"/>
  <c r="M44" i="1"/>
  <c r="M57" i="1"/>
  <c r="M62" i="1" s="1"/>
  <c r="M77" i="1" s="1"/>
  <c r="P104" i="1"/>
  <c r="P76" i="1"/>
  <c r="P48" i="1"/>
  <c r="L93" i="1"/>
  <c r="L95" i="1"/>
  <c r="B254" i="1"/>
  <c r="C152" i="1"/>
  <c r="B195" i="1"/>
  <c r="O102" i="1"/>
  <c r="O105" i="1" s="1"/>
  <c r="O106" i="1" s="1"/>
  <c r="O50" i="1" s="1"/>
  <c r="O46" i="1"/>
  <c r="O87" i="1"/>
  <c r="Q73" i="1"/>
  <c r="T159" i="1"/>
  <c r="T161" i="1" s="1"/>
  <c r="S171" i="1"/>
  <c r="N87" i="1"/>
  <c r="N102" i="1"/>
  <c r="N105" i="1" s="1"/>
  <c r="N106" i="1" s="1"/>
  <c r="N50" i="1" s="1"/>
  <c r="N46" i="1"/>
  <c r="W328" i="1"/>
  <c r="X8" i="1"/>
  <c r="W35" i="1"/>
  <c r="S118" i="1"/>
  <c r="S121" i="1" s="1"/>
  <c r="R128" i="1"/>
  <c r="K88" i="1"/>
  <c r="K89" i="1" s="1"/>
  <c r="K53" i="1"/>
  <c r="K93" i="1" l="1"/>
  <c r="K95" i="1"/>
  <c r="O88" i="1"/>
  <c r="O53" i="1"/>
  <c r="O80" i="1" s="1"/>
  <c r="T424" i="1"/>
  <c r="T126" i="1" s="1"/>
  <c r="T70" i="1" s="1"/>
  <c r="U404" i="1"/>
  <c r="N89" i="1"/>
  <c r="B255" i="1"/>
  <c r="C153" i="1"/>
  <c r="B196" i="1"/>
  <c r="S295" i="1"/>
  <c r="T292" i="1" s="1"/>
  <c r="S296" i="1"/>
  <c r="S72" i="1" s="1"/>
  <c r="S437" i="1" s="1"/>
  <c r="S438" i="1" s="1"/>
  <c r="T376" i="1"/>
  <c r="T37" i="1" s="1"/>
  <c r="T40" i="1" s="1"/>
  <c r="T42" i="1" s="1"/>
  <c r="U356" i="1"/>
  <c r="S73" i="1"/>
  <c r="X328" i="1"/>
  <c r="Y8" i="1"/>
  <c r="X35" i="1"/>
  <c r="M102" i="1"/>
  <c r="M105" i="1" s="1"/>
  <c r="M106" i="1" s="1"/>
  <c r="M50" i="1" s="1"/>
  <c r="M87" i="1"/>
  <c r="M46" i="1"/>
  <c r="T171" i="1"/>
  <c r="U159" i="1"/>
  <c r="U161" i="1" s="1"/>
  <c r="Q104" i="1"/>
  <c r="Q76" i="1"/>
  <c r="Q48" i="1"/>
  <c r="P20" i="1"/>
  <c r="T118" i="1"/>
  <c r="T121" i="1" s="1"/>
  <c r="S128" i="1"/>
  <c r="R73" i="1"/>
  <c r="K80" i="1"/>
  <c r="N88" i="1"/>
  <c r="N53" i="1"/>
  <c r="N80" i="1" s="1"/>
  <c r="O89" i="1"/>
  <c r="P101" i="1"/>
  <c r="X199" i="1"/>
  <c r="X109" i="1"/>
  <c r="Y9" i="1"/>
  <c r="X39" i="1"/>
  <c r="Y113" i="1"/>
  <c r="Y115" i="1" s="1"/>
  <c r="AM171" i="1"/>
  <c r="AN164" i="1"/>
  <c r="AN167" i="1" s="1"/>
  <c r="Z113" i="1" l="1"/>
  <c r="Z115" i="1" s="1"/>
  <c r="O93" i="1"/>
  <c r="O95" i="1"/>
  <c r="N93" i="1"/>
  <c r="N95" i="1"/>
  <c r="M89" i="1"/>
  <c r="U424" i="1"/>
  <c r="U126" i="1" s="1"/>
  <c r="U70" i="1" s="1"/>
  <c r="V404" i="1"/>
  <c r="M88" i="1"/>
  <c r="M53" i="1"/>
  <c r="P23" i="1"/>
  <c r="S104" i="1"/>
  <c r="S76" i="1"/>
  <c r="S48" i="1"/>
  <c r="Y199" i="1"/>
  <c r="Y109" i="1"/>
  <c r="Z9" i="1"/>
  <c r="Y39" i="1"/>
  <c r="U118" i="1"/>
  <c r="U121" i="1" s="1"/>
  <c r="T128" i="1"/>
  <c r="U376" i="1"/>
  <c r="U37" i="1" s="1"/>
  <c r="U40" i="1" s="1"/>
  <c r="U42" i="1" s="1"/>
  <c r="V356" i="1"/>
  <c r="T73" i="1"/>
  <c r="Q101" i="1"/>
  <c r="Q20" i="1"/>
  <c r="Q23" i="1" s="1"/>
  <c r="T295" i="1"/>
  <c r="U292" i="1" s="1"/>
  <c r="T296" i="1"/>
  <c r="T72" i="1" s="1"/>
  <c r="T437" i="1" s="1"/>
  <c r="T438" i="1" s="1"/>
  <c r="AN171" i="1"/>
  <c r="AO164" i="1"/>
  <c r="AO167" i="1" s="1"/>
  <c r="R104" i="1"/>
  <c r="R48" i="1"/>
  <c r="R76" i="1"/>
  <c r="Y328" i="1"/>
  <c r="Z8" i="1"/>
  <c r="Y35" i="1"/>
  <c r="C329" i="1" a="1"/>
  <c r="B256" i="1"/>
  <c r="C154" i="1"/>
  <c r="U171" i="1"/>
  <c r="V159" i="1"/>
  <c r="V161" i="1" s="1"/>
  <c r="V118" i="1" l="1"/>
  <c r="V121" i="1" s="1"/>
  <c r="U128" i="1"/>
  <c r="C342" i="1"/>
  <c r="C369" i="1" s="1"/>
  <c r="C393" i="1" s="1"/>
  <c r="C417" i="1" s="1"/>
  <c r="C334" i="1"/>
  <c r="C361" i="1" s="1"/>
  <c r="C385" i="1" s="1"/>
  <c r="C409" i="1" s="1"/>
  <c r="C346" i="1"/>
  <c r="C373" i="1" s="1"/>
  <c r="C397" i="1" s="1"/>
  <c r="C421" i="1" s="1"/>
  <c r="C338" i="1"/>
  <c r="C365" i="1" s="1"/>
  <c r="C389" i="1" s="1"/>
  <c r="C413" i="1" s="1"/>
  <c r="C330" i="1"/>
  <c r="C357" i="1" s="1"/>
  <c r="C381" i="1" s="1"/>
  <c r="C405" i="1" s="1"/>
  <c r="C345" i="1"/>
  <c r="C372" i="1" s="1"/>
  <c r="C396" i="1" s="1"/>
  <c r="C420" i="1" s="1"/>
  <c r="C337" i="1"/>
  <c r="C364" i="1" s="1"/>
  <c r="C388" i="1" s="1"/>
  <c r="C412" i="1" s="1"/>
  <c r="C329" i="1"/>
  <c r="C356" i="1" s="1"/>
  <c r="C380" i="1" s="1"/>
  <c r="C404" i="1" s="1"/>
  <c r="C344" i="1"/>
  <c r="C371" i="1" s="1"/>
  <c r="C395" i="1" s="1"/>
  <c r="C419" i="1" s="1"/>
  <c r="C332" i="1"/>
  <c r="C359" i="1" s="1"/>
  <c r="C383" i="1" s="1"/>
  <c r="C407" i="1" s="1"/>
  <c r="C343" i="1"/>
  <c r="C370" i="1" s="1"/>
  <c r="C394" i="1" s="1"/>
  <c r="C418" i="1" s="1"/>
  <c r="C331" i="1"/>
  <c r="C358" i="1" s="1"/>
  <c r="C382" i="1" s="1"/>
  <c r="C406" i="1" s="1"/>
  <c r="C339" i="1"/>
  <c r="C366" i="1" s="1"/>
  <c r="C390" i="1" s="1"/>
  <c r="C414" i="1" s="1"/>
  <c r="C336" i="1"/>
  <c r="C363" i="1" s="1"/>
  <c r="C387" i="1" s="1"/>
  <c r="C411" i="1" s="1"/>
  <c r="C347" i="1"/>
  <c r="C374" i="1" s="1"/>
  <c r="C398" i="1" s="1"/>
  <c r="C422" i="1" s="1"/>
  <c r="C340" i="1"/>
  <c r="C367" i="1" s="1"/>
  <c r="C391" i="1" s="1"/>
  <c r="C415" i="1" s="1"/>
  <c r="C335" i="1"/>
  <c r="C362" i="1" s="1"/>
  <c r="C386" i="1" s="1"/>
  <c r="C410" i="1" s="1"/>
  <c r="C348" i="1"/>
  <c r="C375" i="1" s="1"/>
  <c r="C399" i="1" s="1"/>
  <c r="C423" i="1" s="1"/>
  <c r="C341" i="1"/>
  <c r="C368" i="1" s="1"/>
  <c r="C392" i="1" s="1"/>
  <c r="C416" i="1" s="1"/>
  <c r="C333" i="1"/>
  <c r="C360" i="1" s="1"/>
  <c r="C384" i="1" s="1"/>
  <c r="C408" i="1" s="1"/>
  <c r="U295" i="1"/>
  <c r="V292" i="1" s="1"/>
  <c r="U296" i="1"/>
  <c r="U72" i="1" s="1"/>
  <c r="U437" i="1" s="1"/>
  <c r="U438" i="1" s="1"/>
  <c r="M80" i="1"/>
  <c r="W356" i="1"/>
  <c r="V376" i="1"/>
  <c r="V37" i="1" s="1"/>
  <c r="V40" i="1" s="1"/>
  <c r="V42" i="1" s="1"/>
  <c r="P44" i="1"/>
  <c r="P57" i="1"/>
  <c r="P62" i="1" s="1"/>
  <c r="P77" i="1" s="1"/>
  <c r="Z328" i="1"/>
  <c r="AA8" i="1"/>
  <c r="Z35" i="1"/>
  <c r="S101" i="1"/>
  <c r="S20" i="1" s="1"/>
  <c r="S23" i="1" s="1"/>
  <c r="AA113" i="1"/>
  <c r="AA115" i="1" s="1"/>
  <c r="T104" i="1"/>
  <c r="T76" i="1"/>
  <c r="T48" i="1"/>
  <c r="Z109" i="1"/>
  <c r="Z199" i="1"/>
  <c r="AA9" i="1"/>
  <c r="Z39" i="1"/>
  <c r="AP164" i="1"/>
  <c r="AP167" i="1" s="1"/>
  <c r="AO171" i="1"/>
  <c r="M93" i="1"/>
  <c r="M95" i="1"/>
  <c r="Q57" i="1"/>
  <c r="Q62" i="1" s="1"/>
  <c r="Q77" i="1" s="1"/>
  <c r="Q44" i="1"/>
  <c r="W159" i="1"/>
  <c r="W161" i="1" s="1"/>
  <c r="V171" i="1"/>
  <c r="R101" i="1"/>
  <c r="R20" i="1" s="1"/>
  <c r="R23" i="1" s="1"/>
  <c r="V424" i="1"/>
  <c r="V126" i="1" s="1"/>
  <c r="V70" i="1" s="1"/>
  <c r="W404" i="1"/>
  <c r="R57" i="1" l="1"/>
  <c r="R62" i="1" s="1"/>
  <c r="R77" i="1" s="1"/>
  <c r="R44" i="1"/>
  <c r="S57" i="1"/>
  <c r="S62" i="1" s="1"/>
  <c r="S77" i="1" s="1"/>
  <c r="S44" i="1"/>
  <c r="AA199" i="1"/>
  <c r="AB9" i="1"/>
  <c r="AA109" i="1"/>
  <c r="AA39" i="1"/>
  <c r="Q87" i="1"/>
  <c r="Q102" i="1"/>
  <c r="Q105" i="1" s="1"/>
  <c r="Q106" i="1" s="1"/>
  <c r="Q50" i="1" s="1"/>
  <c r="Q46" i="1"/>
  <c r="AA328" i="1"/>
  <c r="AB8" i="1"/>
  <c r="AA35" i="1"/>
  <c r="W424" i="1"/>
  <c r="W126" i="1" s="1"/>
  <c r="W70" i="1" s="1"/>
  <c r="X404" i="1"/>
  <c r="T101" i="1"/>
  <c r="T20" i="1"/>
  <c r="T23" i="1" s="1"/>
  <c r="W118" i="1"/>
  <c r="W121" i="1" s="1"/>
  <c r="V128" i="1"/>
  <c r="W376" i="1"/>
  <c r="W37" i="1" s="1"/>
  <c r="W40" i="1" s="1"/>
  <c r="W42" i="1" s="1"/>
  <c r="X356" i="1"/>
  <c r="AP171" i="1"/>
  <c r="AQ164" i="1"/>
  <c r="AQ167" i="1" s="1"/>
  <c r="AB113" i="1"/>
  <c r="AB115" i="1" s="1"/>
  <c r="X159" i="1"/>
  <c r="X161" i="1" s="1"/>
  <c r="W171" i="1"/>
  <c r="P87" i="1"/>
  <c r="P102" i="1"/>
  <c r="P105" i="1" s="1"/>
  <c r="P106" i="1" s="1"/>
  <c r="P50" i="1" s="1"/>
  <c r="P46" i="1"/>
  <c r="V295" i="1"/>
  <c r="W292" i="1" s="1"/>
  <c r="V296" i="1"/>
  <c r="V72" i="1" s="1"/>
  <c r="V437" i="1" s="1"/>
  <c r="V438" i="1" s="1"/>
  <c r="U73" i="1"/>
  <c r="AC113" i="1" l="1"/>
  <c r="AC115" i="1" s="1"/>
  <c r="AB328" i="1"/>
  <c r="AC8" i="1"/>
  <c r="AB35" i="1"/>
  <c r="W295" i="1"/>
  <c r="X292" i="1" s="1"/>
  <c r="W296" i="1"/>
  <c r="W72" i="1" s="1"/>
  <c r="W437" i="1" s="1"/>
  <c r="W438" i="1" s="1"/>
  <c r="AR164" i="1"/>
  <c r="AR167" i="1" s="1"/>
  <c r="AQ171" i="1"/>
  <c r="AB109" i="1"/>
  <c r="AC9" i="1"/>
  <c r="AB39" i="1"/>
  <c r="X376" i="1"/>
  <c r="X37" i="1" s="1"/>
  <c r="X40" i="1" s="1"/>
  <c r="X42" i="1" s="1"/>
  <c r="Y356" i="1"/>
  <c r="S87" i="1"/>
  <c r="S102" i="1"/>
  <c r="S105" i="1" s="1"/>
  <c r="S106" i="1" s="1"/>
  <c r="S50" i="1" s="1"/>
  <c r="S46" i="1"/>
  <c r="Q88" i="1"/>
  <c r="Q53" i="1"/>
  <c r="Q80" i="1" s="1"/>
  <c r="Q89" i="1"/>
  <c r="R102" i="1"/>
  <c r="R105" i="1" s="1"/>
  <c r="R106" i="1" s="1"/>
  <c r="R50" i="1" s="1"/>
  <c r="R46" i="1"/>
  <c r="R87" i="1"/>
  <c r="T57" i="1"/>
  <c r="T62" i="1" s="1"/>
  <c r="T77" i="1" s="1"/>
  <c r="T44" i="1"/>
  <c r="P88" i="1"/>
  <c r="P89" i="1" s="1"/>
  <c r="P53" i="1"/>
  <c r="V73" i="1"/>
  <c r="U104" i="1"/>
  <c r="U48" i="1"/>
  <c r="U76" i="1"/>
  <c r="X171" i="1"/>
  <c r="Y159" i="1"/>
  <c r="Y161" i="1" s="1"/>
  <c r="Y171" i="1" s="1"/>
  <c r="X118" i="1"/>
  <c r="X121" i="1" s="1"/>
  <c r="W128" i="1"/>
  <c r="X424" i="1"/>
  <c r="X126" i="1" s="1"/>
  <c r="X70" i="1" s="1"/>
  <c r="Y404" i="1"/>
  <c r="P93" i="1" l="1"/>
  <c r="P95" i="1"/>
  <c r="X295" i="1"/>
  <c r="Y292" i="1" s="1"/>
  <c r="X296" i="1"/>
  <c r="X72" i="1" s="1"/>
  <c r="X437" i="1" s="1"/>
  <c r="X438" i="1" s="1"/>
  <c r="P80" i="1"/>
  <c r="W73" i="1"/>
  <c r="AC109" i="1"/>
  <c r="AD9" i="1"/>
  <c r="AC39" i="1"/>
  <c r="Y424" i="1"/>
  <c r="Y126" i="1" s="1"/>
  <c r="Y70" i="1" s="1"/>
  <c r="Z404" i="1"/>
  <c r="V104" i="1"/>
  <c r="V76" i="1"/>
  <c r="V48" i="1"/>
  <c r="Y376" i="1"/>
  <c r="Y37" i="1" s="1"/>
  <c r="Y40" i="1" s="1"/>
  <c r="Y42" i="1" s="1"/>
  <c r="Z356" i="1"/>
  <c r="Q93" i="1"/>
  <c r="Q95" i="1"/>
  <c r="U101" i="1"/>
  <c r="U20" i="1" s="1"/>
  <c r="U23" i="1" s="1"/>
  <c r="AC328" i="1"/>
  <c r="AD8" i="1"/>
  <c r="AC35" i="1"/>
  <c r="S88" i="1"/>
  <c r="S89" i="1" s="1"/>
  <c r="S53" i="1"/>
  <c r="S80" i="1" s="1"/>
  <c r="R88" i="1"/>
  <c r="R53" i="1"/>
  <c r="R80" i="1" s="1"/>
  <c r="T102" i="1"/>
  <c r="T105" i="1" s="1"/>
  <c r="T106" i="1" s="1"/>
  <c r="T50" i="1" s="1"/>
  <c r="T87" i="1"/>
  <c r="T46" i="1"/>
  <c r="X73" i="1"/>
  <c r="R89" i="1"/>
  <c r="Y118" i="1"/>
  <c r="Y121" i="1" s="1"/>
  <c r="X128" i="1"/>
  <c r="AR171" i="1"/>
  <c r="AS164" i="1"/>
  <c r="AS167" i="1" s="1"/>
  <c r="AD113" i="1"/>
  <c r="AD115" i="1" s="1"/>
  <c r="S93" i="1" l="1"/>
  <c r="S95" i="1"/>
  <c r="U44" i="1"/>
  <c r="U57" i="1"/>
  <c r="U62" i="1" s="1"/>
  <c r="U77" i="1" s="1"/>
  <c r="V101" i="1"/>
  <c r="V20" i="1" s="1"/>
  <c r="V23" i="1" s="1"/>
  <c r="Z118" i="1"/>
  <c r="Z121" i="1" s="1"/>
  <c r="Y128" i="1"/>
  <c r="W104" i="1"/>
  <c r="W76" i="1"/>
  <c r="W48" i="1"/>
  <c r="R93" i="1"/>
  <c r="R95" i="1"/>
  <c r="AE113" i="1"/>
  <c r="AE115" i="1" s="1"/>
  <c r="Y295" i="1"/>
  <c r="Z292" i="1" s="1"/>
  <c r="Y296" i="1"/>
  <c r="Y72" i="1" s="1"/>
  <c r="Y437" i="1" s="1"/>
  <c r="Y438" i="1" s="1"/>
  <c r="X104" i="1"/>
  <c r="X76" i="1"/>
  <c r="X48" i="1"/>
  <c r="T89" i="1"/>
  <c r="AA404" i="1"/>
  <c r="Z424" i="1"/>
  <c r="Z126" i="1" s="1"/>
  <c r="Z70" i="1" s="1"/>
  <c r="Y73" i="1"/>
  <c r="AS171" i="1"/>
  <c r="AT164" i="1"/>
  <c r="AT167" i="1" s="1"/>
  <c r="T88" i="1"/>
  <c r="T53" i="1"/>
  <c r="T80" i="1" s="1"/>
  <c r="Z376" i="1"/>
  <c r="Z37" i="1" s="1"/>
  <c r="Z40" i="1" s="1"/>
  <c r="Z42" i="1" s="1"/>
  <c r="AA356" i="1"/>
  <c r="AD328" i="1"/>
  <c r="AE8" i="1"/>
  <c r="AD35" i="1"/>
  <c r="AD109" i="1"/>
  <c r="AE9" i="1"/>
  <c r="AD39" i="1"/>
  <c r="V44" i="1" l="1"/>
  <c r="V57" i="1"/>
  <c r="V62" i="1" s="1"/>
  <c r="V77" i="1" s="1"/>
  <c r="AF113" i="1"/>
  <c r="AF115" i="1" s="1"/>
  <c r="T93" i="1"/>
  <c r="T95" i="1"/>
  <c r="Z295" i="1"/>
  <c r="AA292" i="1" s="1"/>
  <c r="Z296" i="1"/>
  <c r="Z72" i="1" s="1"/>
  <c r="Z437" i="1" s="1"/>
  <c r="Z438" i="1" s="1"/>
  <c r="AE109" i="1"/>
  <c r="AF9" i="1"/>
  <c r="AE39" i="1"/>
  <c r="U102" i="1"/>
  <c r="U105" i="1" s="1"/>
  <c r="U106" i="1" s="1"/>
  <c r="U50" i="1" s="1"/>
  <c r="U87" i="1"/>
  <c r="U46" i="1"/>
  <c r="AA376" i="1"/>
  <c r="AA37" i="1" s="1"/>
  <c r="AA40" i="1" s="1"/>
  <c r="AA42" i="1" s="1"/>
  <c r="AB356" i="1"/>
  <c r="X101" i="1"/>
  <c r="X20" i="1" s="1"/>
  <c r="X23" i="1" s="1"/>
  <c r="AU164" i="1"/>
  <c r="AU167" i="1" s="1"/>
  <c r="AU171" i="1" s="1"/>
  <c r="AT171" i="1"/>
  <c r="Y104" i="1"/>
  <c r="Y76" i="1"/>
  <c r="Y48" i="1"/>
  <c r="W20" i="1"/>
  <c r="W23" i="1" s="1"/>
  <c r="AA424" i="1"/>
  <c r="AA126" i="1" s="1"/>
  <c r="AA70" i="1" s="1"/>
  <c r="AB404" i="1"/>
  <c r="AA118" i="1"/>
  <c r="AA121" i="1" s="1"/>
  <c r="Z128" i="1"/>
  <c r="W101" i="1"/>
  <c r="AE328" i="1"/>
  <c r="AF8" i="1"/>
  <c r="AE35" i="1"/>
  <c r="Z73" i="1"/>
  <c r="X57" i="1" l="1"/>
  <c r="X62" i="1" s="1"/>
  <c r="X77" i="1" s="1"/>
  <c r="X44" i="1"/>
  <c r="AB118" i="1"/>
  <c r="AB121" i="1" s="1"/>
  <c r="AA128" i="1"/>
  <c r="Z104" i="1"/>
  <c r="Z48" i="1"/>
  <c r="Z76" i="1"/>
  <c r="AF109" i="1"/>
  <c r="AG9" i="1"/>
  <c r="AF39" i="1"/>
  <c r="Y101" i="1"/>
  <c r="Y20" i="1" s="1"/>
  <c r="Y23" i="1" s="1"/>
  <c r="U89" i="1"/>
  <c r="U88" i="1"/>
  <c r="U53" i="1"/>
  <c r="U80" i="1" s="1"/>
  <c r="AB424" i="1"/>
  <c r="AB126" i="1" s="1"/>
  <c r="AB70" i="1" s="1"/>
  <c r="AC404" i="1"/>
  <c r="AG113" i="1"/>
  <c r="AG115" i="1" s="1"/>
  <c r="AF328" i="1"/>
  <c r="AG8" i="1"/>
  <c r="AF35" i="1"/>
  <c r="W57" i="1"/>
  <c r="W62" i="1" s="1"/>
  <c r="W77" i="1" s="1"/>
  <c r="W44" i="1"/>
  <c r="AB376" i="1"/>
  <c r="AB37" i="1" s="1"/>
  <c r="AB40" i="1" s="1"/>
  <c r="AB42" i="1" s="1"/>
  <c r="AC356" i="1"/>
  <c r="AA295" i="1"/>
  <c r="AB292" i="1" s="1"/>
  <c r="AA296" i="1"/>
  <c r="AA72" i="1" s="1"/>
  <c r="AA437" i="1" s="1"/>
  <c r="AA438" i="1" s="1"/>
  <c r="V87" i="1"/>
  <c r="V102" i="1"/>
  <c r="V105" i="1" s="1"/>
  <c r="V106" i="1" s="1"/>
  <c r="V50" i="1" s="1"/>
  <c r="V46" i="1"/>
  <c r="Y57" i="1" l="1"/>
  <c r="Y62" i="1" s="1"/>
  <c r="Y77" i="1" s="1"/>
  <c r="Y44" i="1"/>
  <c r="AG328" i="1"/>
  <c r="AH8" i="1"/>
  <c r="AG35" i="1"/>
  <c r="Z101" i="1"/>
  <c r="Z20" i="1" s="1"/>
  <c r="Z23" i="1" s="1"/>
  <c r="V88" i="1"/>
  <c r="V89" i="1" s="1"/>
  <c r="V53" i="1"/>
  <c r="V80" i="1" s="1"/>
  <c r="AC118" i="1"/>
  <c r="AC121" i="1" s="1"/>
  <c r="AB128" i="1"/>
  <c r="AH113" i="1"/>
  <c r="AH115" i="1" s="1"/>
  <c r="AC424" i="1"/>
  <c r="AC126" i="1" s="1"/>
  <c r="AC70" i="1" s="1"/>
  <c r="AD404" i="1"/>
  <c r="AB73" i="1"/>
  <c r="AG109" i="1"/>
  <c r="AH9" i="1"/>
  <c r="AG39" i="1"/>
  <c r="X87" i="1"/>
  <c r="X102" i="1"/>
  <c r="X105" i="1" s="1"/>
  <c r="X106" i="1" s="1"/>
  <c r="X50" i="1" s="1"/>
  <c r="X46" i="1"/>
  <c r="U93" i="1"/>
  <c r="U95" i="1"/>
  <c r="AD356" i="1"/>
  <c r="AC376" i="1"/>
  <c r="AC37" i="1" s="1"/>
  <c r="AC40" i="1" s="1"/>
  <c r="AC42" i="1" s="1"/>
  <c r="W102" i="1"/>
  <c r="W105" i="1" s="1"/>
  <c r="W106" i="1" s="1"/>
  <c r="W50" i="1" s="1"/>
  <c r="W87" i="1"/>
  <c r="W46" i="1"/>
  <c r="AB295" i="1"/>
  <c r="AC292" i="1" s="1"/>
  <c r="AB296" i="1"/>
  <c r="AB72" i="1" s="1"/>
  <c r="AB437" i="1" s="1"/>
  <c r="AB438" i="1" s="1"/>
  <c r="AA73" i="1"/>
  <c r="V93" i="1" l="1"/>
  <c r="V95" i="1"/>
  <c r="Z57" i="1"/>
  <c r="Z62" i="1" s="1"/>
  <c r="Z77" i="1" s="1"/>
  <c r="Z44" i="1"/>
  <c r="AA104" i="1"/>
  <c r="AA76" i="1"/>
  <c r="AA48" i="1"/>
  <c r="AH109" i="1"/>
  <c r="AI9" i="1"/>
  <c r="AH39" i="1"/>
  <c r="AD424" i="1"/>
  <c r="AD126" i="1" s="1"/>
  <c r="AD70" i="1" s="1"/>
  <c r="AE404" i="1"/>
  <c r="X89" i="1"/>
  <c r="AD376" i="1"/>
  <c r="AD37" i="1" s="1"/>
  <c r="AD40" i="1" s="1"/>
  <c r="AD42" i="1" s="1"/>
  <c r="AE356" i="1"/>
  <c r="AD118" i="1"/>
  <c r="AD121" i="1" s="1"/>
  <c r="AC128" i="1"/>
  <c r="Y87" i="1"/>
  <c r="Y102" i="1"/>
  <c r="Y105" i="1" s="1"/>
  <c r="Y106" i="1" s="1"/>
  <c r="Y50" i="1" s="1"/>
  <c r="Y46" i="1"/>
  <c r="W88" i="1"/>
  <c r="W53" i="1"/>
  <c r="W80" i="1" s="1"/>
  <c r="AB104" i="1"/>
  <c r="AB76" i="1"/>
  <c r="AB48" i="1"/>
  <c r="X88" i="1"/>
  <c r="X53" i="1"/>
  <c r="X80" i="1" s="1"/>
  <c r="AI113" i="1"/>
  <c r="AI115" i="1" s="1"/>
  <c r="AH328" i="1"/>
  <c r="AI8" i="1"/>
  <c r="AH35" i="1"/>
  <c r="AC295" i="1"/>
  <c r="AD292" i="1" s="1"/>
  <c r="AC296" i="1"/>
  <c r="AC72" i="1" s="1"/>
  <c r="AC437" i="1" s="1"/>
  <c r="AC438" i="1" s="1"/>
  <c r="W89" i="1"/>
  <c r="Y88" i="1" l="1"/>
  <c r="Y53" i="1"/>
  <c r="Y80" i="1" s="1"/>
  <c r="AC73" i="1"/>
  <c r="AE424" i="1"/>
  <c r="AE126" i="1" s="1"/>
  <c r="AE70" i="1" s="1"/>
  <c r="AF404" i="1"/>
  <c r="AB20" i="1"/>
  <c r="AB23" i="1" s="1"/>
  <c r="W93" i="1"/>
  <c r="W95" i="1"/>
  <c r="AA101" i="1"/>
  <c r="AB101" i="1"/>
  <c r="Z102" i="1"/>
  <c r="Z105" i="1" s="1"/>
  <c r="Z106" i="1" s="1"/>
  <c r="Z50" i="1" s="1"/>
  <c r="Z46" i="1"/>
  <c r="Z87" i="1"/>
  <c r="AE118" i="1"/>
  <c r="AE121" i="1" s="1"/>
  <c r="AD128" i="1"/>
  <c r="AE376" i="1"/>
  <c r="AE37" i="1" s="1"/>
  <c r="AE40" i="1" s="1"/>
  <c r="AE42" i="1" s="1"/>
  <c r="AF356" i="1"/>
  <c r="AJ113" i="1"/>
  <c r="AJ115" i="1" s="1"/>
  <c r="X93" i="1"/>
  <c r="X95" i="1"/>
  <c r="AD295" i="1"/>
  <c r="AE292" i="1" s="1"/>
  <c r="AD296" i="1"/>
  <c r="AD72" i="1" s="1"/>
  <c r="AD437" i="1" s="1"/>
  <c r="AD438" i="1" s="1"/>
  <c r="AA20" i="1"/>
  <c r="AA23" i="1" s="1"/>
  <c r="Y89" i="1"/>
  <c r="AI328" i="1"/>
  <c r="AJ8" i="1"/>
  <c r="AI35" i="1"/>
  <c r="AD73" i="1"/>
  <c r="AI109" i="1"/>
  <c r="AJ9" i="1"/>
  <c r="AI39" i="1"/>
  <c r="AD104" i="1" l="1"/>
  <c r="AD76" i="1"/>
  <c r="AD48" i="1"/>
  <c r="AK113" i="1"/>
  <c r="AK115" i="1" s="1"/>
  <c r="AB57" i="1"/>
  <c r="AB62" i="1" s="1"/>
  <c r="AB77" i="1" s="1"/>
  <c r="AB44" i="1"/>
  <c r="AF424" i="1"/>
  <c r="AF126" i="1" s="1"/>
  <c r="AF70" i="1" s="1"/>
  <c r="AG404" i="1"/>
  <c r="AJ328" i="1"/>
  <c r="AK8" i="1"/>
  <c r="AJ35" i="1"/>
  <c r="AF376" i="1"/>
  <c r="AF37" i="1" s="1"/>
  <c r="AF40" i="1" s="1"/>
  <c r="AF42" i="1" s="1"/>
  <c r="AG356" i="1"/>
  <c r="AA57" i="1"/>
  <c r="AA62" i="1" s="1"/>
  <c r="AA77" i="1" s="1"/>
  <c r="AA44" i="1"/>
  <c r="AC104" i="1"/>
  <c r="AC48" i="1"/>
  <c r="AC76" i="1"/>
  <c r="AJ109" i="1"/>
  <c r="AK9" i="1"/>
  <c r="AJ39" i="1"/>
  <c r="Z88" i="1"/>
  <c r="Z89" i="1" s="1"/>
  <c r="Z53" i="1"/>
  <c r="Z80" i="1" s="1"/>
  <c r="Y93" i="1"/>
  <c r="Y95" i="1"/>
  <c r="AE73" i="1"/>
  <c r="AE295" i="1"/>
  <c r="AF292" i="1" s="1"/>
  <c r="AE296" i="1"/>
  <c r="AE72" i="1" s="1"/>
  <c r="AE437" i="1" s="1"/>
  <c r="AE438" i="1" s="1"/>
  <c r="AF118" i="1"/>
  <c r="AF121" i="1" s="1"/>
  <c r="AE128" i="1"/>
  <c r="Z93" i="1" l="1"/>
  <c r="Z95" i="1"/>
  <c r="D96" i="1" s="1"/>
  <c r="D97" i="1"/>
  <c r="AD101" i="1"/>
  <c r="AD20" i="1" s="1"/>
  <c r="AD23" i="1" s="1"/>
  <c r="AK328" i="1"/>
  <c r="AL8" i="1"/>
  <c r="AK35" i="1"/>
  <c r="AC101" i="1"/>
  <c r="AL113" i="1"/>
  <c r="AL115" i="1" s="1"/>
  <c r="AG118" i="1"/>
  <c r="AG121" i="1" s="1"/>
  <c r="AF128" i="1"/>
  <c r="AG424" i="1"/>
  <c r="AG126" i="1" s="1"/>
  <c r="AG70" i="1" s="1"/>
  <c r="AH404" i="1"/>
  <c r="AE104" i="1"/>
  <c r="AE76" i="1"/>
  <c r="AE48" i="1"/>
  <c r="AC20" i="1"/>
  <c r="AC23" i="1" s="1"/>
  <c r="AA87" i="1"/>
  <c r="AA46" i="1"/>
  <c r="AA102" i="1"/>
  <c r="AA105" i="1" s="1"/>
  <c r="AA106" i="1" s="1"/>
  <c r="AA50" i="1" s="1"/>
  <c r="AK109" i="1"/>
  <c r="AL9" i="1"/>
  <c r="AK39" i="1"/>
  <c r="AG376" i="1"/>
  <c r="AG37" i="1" s="1"/>
  <c r="AG40" i="1" s="1"/>
  <c r="AG42" i="1" s="1"/>
  <c r="AH356" i="1"/>
  <c r="AF295" i="1"/>
  <c r="AG292" i="1" s="1"/>
  <c r="AF296" i="1"/>
  <c r="AF72" i="1" s="1"/>
  <c r="AF437" i="1" s="1"/>
  <c r="AF438" i="1" s="1"/>
  <c r="AB102" i="1"/>
  <c r="AB105" i="1" s="1"/>
  <c r="AB106" i="1" s="1"/>
  <c r="AB50" i="1" s="1"/>
  <c r="AB87" i="1"/>
  <c r="AB46" i="1"/>
  <c r="AD44" i="1" l="1"/>
  <c r="AD57" i="1"/>
  <c r="AD62" i="1" s="1"/>
  <c r="AD77" i="1" s="1"/>
  <c r="AH376" i="1"/>
  <c r="AH37" i="1" s="1"/>
  <c r="AH40" i="1" s="1"/>
  <c r="AH42" i="1" s="1"/>
  <c r="AI356" i="1"/>
  <c r="AL328" i="1"/>
  <c r="AM8" i="1"/>
  <c r="AL35" i="1"/>
  <c r="AE101" i="1"/>
  <c r="AB88" i="1"/>
  <c r="AB53" i="1"/>
  <c r="AB80" i="1" s="1"/>
  <c r="AB89" i="1"/>
  <c r="AM113" i="1"/>
  <c r="AM115" i="1" s="1"/>
  <c r="AM9" i="1"/>
  <c r="AL39" i="1"/>
  <c r="D98" i="1"/>
  <c r="AA89" i="1"/>
  <c r="AC44" i="1"/>
  <c r="AC57" i="1"/>
  <c r="AC62" i="1" s="1"/>
  <c r="AC77" i="1" s="1"/>
  <c r="AH118" i="1"/>
  <c r="AH121" i="1" s="1"/>
  <c r="AG128" i="1"/>
  <c r="AE20" i="1"/>
  <c r="AE23" i="1" s="1"/>
  <c r="AA88" i="1"/>
  <c r="AA53" i="1"/>
  <c r="AA80" i="1" s="1"/>
  <c r="AF73" i="1"/>
  <c r="AG295" i="1"/>
  <c r="AH292" i="1" s="1"/>
  <c r="AG296" i="1"/>
  <c r="AG72" i="1" s="1"/>
  <c r="AG437" i="1" s="1"/>
  <c r="AG438" i="1" s="1"/>
  <c r="AH424" i="1"/>
  <c r="AH126" i="1" s="1"/>
  <c r="AH70" i="1" s="1"/>
  <c r="AI404" i="1"/>
  <c r="AC102" i="1" l="1"/>
  <c r="AC105" i="1" s="1"/>
  <c r="AC106" i="1" s="1"/>
  <c r="AC50" i="1" s="1"/>
  <c r="AC87" i="1"/>
  <c r="AC46" i="1"/>
  <c r="AH295" i="1"/>
  <c r="AI292" i="1" s="1"/>
  <c r="AH296" i="1"/>
  <c r="AH72" i="1" s="1"/>
  <c r="AH437" i="1" s="1"/>
  <c r="AH438" i="1" s="1"/>
  <c r="AA93" i="1"/>
  <c r="AA95" i="1"/>
  <c r="AI376" i="1"/>
  <c r="AI37" i="1" s="1"/>
  <c r="AI40" i="1" s="1"/>
  <c r="AI42" i="1" s="1"/>
  <c r="AJ356" i="1"/>
  <c r="AB93" i="1"/>
  <c r="AB95" i="1"/>
  <c r="AF104" i="1"/>
  <c r="AF76" i="1"/>
  <c r="AF48" i="1"/>
  <c r="AE57" i="1"/>
  <c r="AE62" i="1" s="1"/>
  <c r="AE77" i="1" s="1"/>
  <c r="AE44" i="1"/>
  <c r="AI424" i="1"/>
  <c r="AI126" i="1" s="1"/>
  <c r="AI70" i="1" s="1"/>
  <c r="AJ404" i="1"/>
  <c r="AN9" i="1"/>
  <c r="AM39" i="1"/>
  <c r="AG73" i="1"/>
  <c r="AM328" i="1"/>
  <c r="AN8" i="1"/>
  <c r="AM35" i="1"/>
  <c r="AI118" i="1"/>
  <c r="AI121" i="1" s="1"/>
  <c r="AH128" i="1"/>
  <c r="AN113" i="1"/>
  <c r="AN115" i="1" s="1"/>
  <c r="AD87" i="1"/>
  <c r="AD102" i="1"/>
  <c r="AD105" i="1" s="1"/>
  <c r="AD106" i="1" s="1"/>
  <c r="AD50" i="1" s="1"/>
  <c r="AD46" i="1"/>
  <c r="AE102" i="1" l="1"/>
  <c r="AE105" i="1" s="1"/>
  <c r="AE106" i="1" s="1"/>
  <c r="AE50" i="1" s="1"/>
  <c r="AE87" i="1"/>
  <c r="AE46" i="1"/>
  <c r="AF101" i="1"/>
  <c r="AF20" i="1"/>
  <c r="AF23" i="1" s="1"/>
  <c r="AI73" i="1"/>
  <c r="AG104" i="1"/>
  <c r="AG76" i="1"/>
  <c r="AG48" i="1"/>
  <c r="AJ424" i="1"/>
  <c r="AJ126" i="1" s="1"/>
  <c r="AJ70" i="1" s="1"/>
  <c r="AK404" i="1"/>
  <c r="AD88" i="1"/>
  <c r="AD89" i="1" s="1"/>
  <c r="AD53" i="1"/>
  <c r="AD80" i="1" s="1"/>
  <c r="AN328" i="1"/>
  <c r="AO8" i="1"/>
  <c r="AN35" i="1"/>
  <c r="AJ118" i="1"/>
  <c r="AJ121" i="1" s="1"/>
  <c r="AI128" i="1"/>
  <c r="AO9" i="1"/>
  <c r="AN39" i="1"/>
  <c r="AH73" i="1"/>
  <c r="AI295" i="1"/>
  <c r="AJ292" i="1" s="1"/>
  <c r="AI296" i="1"/>
  <c r="AI72" i="1" s="1"/>
  <c r="AI437" i="1" s="1"/>
  <c r="AI438" i="1" s="1"/>
  <c r="AO113" i="1"/>
  <c r="AO115" i="1" s="1"/>
  <c r="AJ376" i="1"/>
  <c r="AJ37" i="1" s="1"/>
  <c r="AJ40" i="1" s="1"/>
  <c r="AJ42" i="1" s="1"/>
  <c r="AK356" i="1"/>
  <c r="AC88" i="1"/>
  <c r="AC89" i="1" s="1"/>
  <c r="AC53" i="1"/>
  <c r="AC80" i="1" s="1"/>
  <c r="AD93" i="1" l="1"/>
  <c r="AD95" i="1"/>
  <c r="AC93" i="1"/>
  <c r="AC95" i="1"/>
  <c r="AP113" i="1"/>
  <c r="AP115" i="1" s="1"/>
  <c r="AJ295" i="1"/>
  <c r="AK292" i="1" s="1"/>
  <c r="AJ296" i="1"/>
  <c r="AJ72" i="1" s="1"/>
  <c r="AJ437" i="1" s="1"/>
  <c r="AJ438" i="1" s="1"/>
  <c r="AL404" i="1"/>
  <c r="AK424" i="1"/>
  <c r="AK126" i="1" s="1"/>
  <c r="AK70" i="1" s="1"/>
  <c r="AI104" i="1"/>
  <c r="AI76" i="1"/>
  <c r="AI48" i="1"/>
  <c r="AK118" i="1"/>
  <c r="AK121" i="1" s="1"/>
  <c r="AJ128" i="1"/>
  <c r="AH48" i="1"/>
  <c r="AH104" i="1"/>
  <c r="AH76" i="1"/>
  <c r="AO328" i="1"/>
  <c r="AP8" i="1"/>
  <c r="AO35" i="1"/>
  <c r="AK376" i="1"/>
  <c r="AK37" i="1" s="1"/>
  <c r="AK40" i="1" s="1"/>
  <c r="AK42" i="1" s="1"/>
  <c r="AL356" i="1"/>
  <c r="AG101" i="1"/>
  <c r="AP9" i="1"/>
  <c r="AO39" i="1"/>
  <c r="AF57" i="1"/>
  <c r="AF62" i="1" s="1"/>
  <c r="AF77" i="1" s="1"/>
  <c r="AF44" i="1"/>
  <c r="AG20" i="1"/>
  <c r="AG23" i="1" s="1"/>
  <c r="AE88" i="1"/>
  <c r="AE89" i="1" s="1"/>
  <c r="AE53" i="1"/>
  <c r="AE80" i="1" s="1"/>
  <c r="AE93" i="1" l="1"/>
  <c r="AE95" i="1"/>
  <c r="AK295" i="1"/>
  <c r="AL292" i="1" s="1"/>
  <c r="AK296" i="1"/>
  <c r="AK72" i="1" s="1"/>
  <c r="AK437" i="1" s="1"/>
  <c r="AK438" i="1" s="1"/>
  <c r="AM356" i="1"/>
  <c r="AL376" i="1"/>
  <c r="AL37" i="1" s="1"/>
  <c r="AL40" i="1" s="1"/>
  <c r="AL42" i="1" s="1"/>
  <c r="AG57" i="1"/>
  <c r="AG62" i="1" s="1"/>
  <c r="AG77" i="1" s="1"/>
  <c r="AG44" i="1"/>
  <c r="AJ73" i="1"/>
  <c r="AF87" i="1"/>
  <c r="AF102" i="1"/>
  <c r="AF105" i="1" s="1"/>
  <c r="AF106" i="1" s="1"/>
  <c r="AF50" i="1" s="1"/>
  <c r="AF46" i="1"/>
  <c r="AH101" i="1"/>
  <c r="AH20" i="1" s="1"/>
  <c r="AH23" i="1" s="1"/>
  <c r="AL118" i="1"/>
  <c r="AL121" i="1" s="1"/>
  <c r="AK128" i="1"/>
  <c r="AP328" i="1"/>
  <c r="AQ8" i="1"/>
  <c r="AP35" i="1"/>
  <c r="AI101" i="1"/>
  <c r="AQ113" i="1"/>
  <c r="AQ115" i="1" s="1"/>
  <c r="AQ9" i="1"/>
  <c r="AP39" i="1"/>
  <c r="AI20" i="1"/>
  <c r="AI23" i="1" s="1"/>
  <c r="AK73" i="1"/>
  <c r="AL424" i="1"/>
  <c r="AL126" i="1" s="1"/>
  <c r="AL70" i="1" s="1"/>
  <c r="AM404" i="1"/>
  <c r="AH57" i="1" l="1"/>
  <c r="AH62" i="1" s="1"/>
  <c r="AH77" i="1" s="1"/>
  <c r="AH44" i="1"/>
  <c r="AJ104" i="1"/>
  <c r="AJ76" i="1"/>
  <c r="AJ48" i="1"/>
  <c r="AM376" i="1"/>
  <c r="AM37" i="1" s="1"/>
  <c r="AM40" i="1" s="1"/>
  <c r="AM42" i="1" s="1"/>
  <c r="AN356" i="1"/>
  <c r="AR9" i="1"/>
  <c r="AQ39" i="1"/>
  <c r="AL295" i="1"/>
  <c r="AM292" i="1" s="1"/>
  <c r="AL296" i="1"/>
  <c r="AL72" i="1" s="1"/>
  <c r="AL437" i="1" s="1"/>
  <c r="AL438" i="1" s="1"/>
  <c r="AQ328" i="1"/>
  <c r="AR8" i="1"/>
  <c r="AQ35" i="1"/>
  <c r="AK104" i="1"/>
  <c r="AK76" i="1"/>
  <c r="AK48" i="1"/>
  <c r="AI57" i="1"/>
  <c r="AI62" i="1" s="1"/>
  <c r="AI77" i="1" s="1"/>
  <c r="AI44" i="1"/>
  <c r="AF88" i="1"/>
  <c r="AF89" i="1" s="1"/>
  <c r="AF53" i="1"/>
  <c r="AF80" i="1" s="1"/>
  <c r="AR113" i="1"/>
  <c r="AR115" i="1" s="1"/>
  <c r="AM424" i="1"/>
  <c r="AM126" i="1" s="1"/>
  <c r="AM70" i="1" s="1"/>
  <c r="AN404" i="1"/>
  <c r="AG87" i="1"/>
  <c r="AG102" i="1"/>
  <c r="AG105" i="1" s="1"/>
  <c r="AG106" i="1" s="1"/>
  <c r="AG50" i="1" s="1"/>
  <c r="AG46" i="1"/>
  <c r="AM118" i="1"/>
  <c r="AM121" i="1" s="1"/>
  <c r="AL128" i="1"/>
  <c r="AF93" i="1" l="1"/>
  <c r="AF95" i="1"/>
  <c r="AK101" i="1"/>
  <c r="AK20" i="1" s="1"/>
  <c r="AK23" i="1" s="1"/>
  <c r="AJ101" i="1"/>
  <c r="AJ20" i="1" s="1"/>
  <c r="AJ23" i="1" s="1"/>
  <c r="AI87" i="1"/>
  <c r="AI46" i="1"/>
  <c r="AI102" i="1"/>
  <c r="AI105" i="1" s="1"/>
  <c r="AI106" i="1" s="1"/>
  <c r="AI50" i="1" s="1"/>
  <c r="AN118" i="1"/>
  <c r="AN121" i="1" s="1"/>
  <c r="AM128" i="1"/>
  <c r="AN376" i="1"/>
  <c r="AN37" i="1" s="1"/>
  <c r="AN40" i="1" s="1"/>
  <c r="AN42" i="1" s="1"/>
  <c r="AO356" i="1"/>
  <c r="AH102" i="1"/>
  <c r="AH105" i="1" s="1"/>
  <c r="AH106" i="1" s="1"/>
  <c r="AH50" i="1" s="1"/>
  <c r="AH87" i="1"/>
  <c r="AH46" i="1"/>
  <c r="AG88" i="1"/>
  <c r="AG53" i="1"/>
  <c r="AG80" i="1" s="1"/>
  <c r="AG89" i="1"/>
  <c r="AN424" i="1"/>
  <c r="AN126" i="1" s="1"/>
  <c r="AN70" i="1" s="1"/>
  <c r="AO404" i="1"/>
  <c r="AM295" i="1"/>
  <c r="AN292" i="1" s="1"/>
  <c r="AM296" i="1"/>
  <c r="AM72" i="1" s="1"/>
  <c r="AM437" i="1" s="1"/>
  <c r="AM438" i="1" s="1"/>
  <c r="AM73" i="1"/>
  <c r="AS113" i="1"/>
  <c r="AS115" i="1" s="1"/>
  <c r="AS9" i="1"/>
  <c r="AR39" i="1"/>
  <c r="AL73" i="1"/>
  <c r="AR328" i="1"/>
  <c r="AS8" i="1"/>
  <c r="AR35" i="1"/>
  <c r="AJ57" i="1" l="1"/>
  <c r="AJ62" i="1" s="1"/>
  <c r="AJ77" i="1" s="1"/>
  <c r="AJ44" i="1"/>
  <c r="AK57" i="1"/>
  <c r="AK62" i="1" s="1"/>
  <c r="AK77" i="1" s="1"/>
  <c r="AK44" i="1"/>
  <c r="AH88" i="1"/>
  <c r="AH53" i="1"/>
  <c r="AH80" i="1" s="1"/>
  <c r="AL104" i="1"/>
  <c r="AL76" i="1"/>
  <c r="AL48" i="1"/>
  <c r="AS328" i="1"/>
  <c r="AT8" i="1"/>
  <c r="AS35" i="1"/>
  <c r="AN295" i="1"/>
  <c r="AO292" i="1" s="1"/>
  <c r="AN296" i="1"/>
  <c r="AN72" i="1" s="1"/>
  <c r="AN437" i="1" s="1"/>
  <c r="AN438" i="1" s="1"/>
  <c r="AO376" i="1"/>
  <c r="AO37" i="1" s="1"/>
  <c r="AO40" i="1" s="1"/>
  <c r="AO42" i="1" s="1"/>
  <c r="AP356" i="1"/>
  <c r="AT9" i="1"/>
  <c r="AS39" i="1"/>
  <c r="AO424" i="1"/>
  <c r="AO126" i="1" s="1"/>
  <c r="AO70" i="1" s="1"/>
  <c r="AP404" i="1"/>
  <c r="AG93" i="1"/>
  <c r="AG95" i="1"/>
  <c r="AO118" i="1"/>
  <c r="AO121" i="1" s="1"/>
  <c r="AN128" i="1"/>
  <c r="AT113" i="1"/>
  <c r="AT115" i="1" s="1"/>
  <c r="AM76" i="1"/>
  <c r="AM104" i="1"/>
  <c r="AM48" i="1"/>
  <c r="AI88" i="1"/>
  <c r="AI89" i="1" s="1"/>
  <c r="AI53" i="1"/>
  <c r="AI80" i="1" s="1"/>
  <c r="AH89" i="1"/>
  <c r="AI93" i="1" l="1"/>
  <c r="AI95" i="1"/>
  <c r="AO295" i="1"/>
  <c r="AP292" i="1" s="1"/>
  <c r="AO296" i="1"/>
  <c r="AO72" i="1" s="1"/>
  <c r="AO437" i="1" s="1"/>
  <c r="AO438" i="1" s="1"/>
  <c r="AH93" i="1"/>
  <c r="AH95" i="1"/>
  <c r="AP118" i="1"/>
  <c r="AP121" i="1" s="1"/>
  <c r="AO128" i="1"/>
  <c r="AM101" i="1"/>
  <c r="AQ404" i="1"/>
  <c r="AP424" i="1"/>
  <c r="AP126" i="1" s="1"/>
  <c r="AP70" i="1" s="1"/>
  <c r="AP376" i="1"/>
  <c r="AP37" i="1" s="1"/>
  <c r="AP40" i="1" s="1"/>
  <c r="AP42" i="1" s="1"/>
  <c r="AQ356" i="1"/>
  <c r="AJ102" i="1"/>
  <c r="AJ105" i="1" s="1"/>
  <c r="AJ106" i="1" s="1"/>
  <c r="AJ50" i="1" s="1"/>
  <c r="AJ87" i="1"/>
  <c r="AJ46" i="1"/>
  <c r="AU113" i="1"/>
  <c r="AU115" i="1" s="1"/>
  <c r="AU9" i="1"/>
  <c r="AT39" i="1"/>
  <c r="AT328" i="1"/>
  <c r="AU8" i="1"/>
  <c r="AT35" i="1"/>
  <c r="AK102" i="1"/>
  <c r="AK105" i="1" s="1"/>
  <c r="AK106" i="1" s="1"/>
  <c r="AK50" i="1" s="1"/>
  <c r="AK87" i="1"/>
  <c r="AK46" i="1"/>
  <c r="AN73" i="1"/>
  <c r="AM20" i="1"/>
  <c r="AM23" i="1" s="1"/>
  <c r="AL101" i="1"/>
  <c r="AL20" i="1" s="1"/>
  <c r="AL23" i="1" s="1"/>
  <c r="AL57" i="1" l="1"/>
  <c r="AL62" i="1" s="1"/>
  <c r="AL77" i="1" s="1"/>
  <c r="AL44" i="1"/>
  <c r="AJ88" i="1"/>
  <c r="AJ89" i="1" s="1"/>
  <c r="AJ53" i="1"/>
  <c r="AJ80" i="1" s="1"/>
  <c r="AV9" i="1"/>
  <c r="AU39" i="1"/>
  <c r="AM57" i="1"/>
  <c r="AM62" i="1" s="1"/>
  <c r="AM77" i="1" s="1"/>
  <c r="AM44" i="1"/>
  <c r="AQ376" i="1"/>
  <c r="AQ37" i="1" s="1"/>
  <c r="AQ40" i="1" s="1"/>
  <c r="AQ42" i="1" s="1"/>
  <c r="AR356" i="1"/>
  <c r="AV113" i="1"/>
  <c r="AV115" i="1" s="1"/>
  <c r="AN104" i="1"/>
  <c r="AN76" i="1"/>
  <c r="AN48" i="1"/>
  <c r="AQ118" i="1"/>
  <c r="AQ121" i="1" s="1"/>
  <c r="AP128" i="1"/>
  <c r="AK88" i="1"/>
  <c r="AK89" i="1" s="1"/>
  <c r="AK53" i="1"/>
  <c r="AK80" i="1" s="1"/>
  <c r="AQ424" i="1"/>
  <c r="AQ126" i="1" s="1"/>
  <c r="AQ70" i="1" s="1"/>
  <c r="AR404" i="1"/>
  <c r="AP295" i="1"/>
  <c r="AQ292" i="1" s="1"/>
  <c r="AP296" i="1"/>
  <c r="AP72" i="1" s="1"/>
  <c r="AP437" i="1" s="1"/>
  <c r="AP438" i="1" s="1"/>
  <c r="AU328" i="1"/>
  <c r="AV8" i="1"/>
  <c r="AU35" i="1"/>
  <c r="AO73" i="1"/>
  <c r="AJ93" i="1" l="1"/>
  <c r="AJ95" i="1"/>
  <c r="AK93" i="1"/>
  <c r="AK95" i="1"/>
  <c r="AV328" i="1"/>
  <c r="AW8" i="1"/>
  <c r="AV35" i="1"/>
  <c r="AW9" i="1"/>
  <c r="AV39" i="1"/>
  <c r="AP73" i="1"/>
  <c r="AW113" i="1"/>
  <c r="AW115" i="1" s="1"/>
  <c r="AR424" i="1"/>
  <c r="AR126" i="1" s="1"/>
  <c r="AR70" i="1" s="1"/>
  <c r="AS404" i="1"/>
  <c r="AR376" i="1"/>
  <c r="AR37" i="1" s="1"/>
  <c r="AR40" i="1" s="1"/>
  <c r="AR42" i="1" s="1"/>
  <c r="AS356" i="1"/>
  <c r="AQ73" i="1"/>
  <c r="AL87" i="1"/>
  <c r="AL102" i="1"/>
  <c r="AL105" i="1" s="1"/>
  <c r="AL106" i="1" s="1"/>
  <c r="AL50" i="1" s="1"/>
  <c r="AL46" i="1"/>
  <c r="AQ295" i="1"/>
  <c r="AR292" i="1" s="1"/>
  <c r="AQ296" i="1"/>
  <c r="AQ72" i="1" s="1"/>
  <c r="AQ437" i="1" s="1"/>
  <c r="AQ438" i="1" s="1"/>
  <c r="AR118" i="1"/>
  <c r="AR121" i="1" s="1"/>
  <c r="AQ128" i="1"/>
  <c r="AN101" i="1"/>
  <c r="AN20" i="1" s="1"/>
  <c r="AN23" i="1" s="1"/>
  <c r="AO104" i="1"/>
  <c r="AO76" i="1"/>
  <c r="AO48" i="1"/>
  <c r="AM102" i="1"/>
  <c r="AM105" i="1" s="1"/>
  <c r="AM106" i="1" s="1"/>
  <c r="AM50" i="1" s="1"/>
  <c r="AM46" i="1"/>
  <c r="AM87" i="1"/>
  <c r="AN57" i="1" l="1"/>
  <c r="AN62" i="1" s="1"/>
  <c r="AN77" i="1" s="1"/>
  <c r="AN44" i="1"/>
  <c r="AO20" i="1"/>
  <c r="AO23" i="1" s="1"/>
  <c r="AM88" i="1"/>
  <c r="AM53" i="1"/>
  <c r="AM80" i="1" s="1"/>
  <c r="AP48" i="1"/>
  <c r="AP76" i="1"/>
  <c r="AP104" i="1"/>
  <c r="AL88" i="1"/>
  <c r="AL53" i="1"/>
  <c r="AL80" i="1" s="1"/>
  <c r="AL89" i="1"/>
  <c r="AM89" i="1"/>
  <c r="AQ104" i="1"/>
  <c r="AQ76" i="1"/>
  <c r="AQ48" i="1"/>
  <c r="AX9" i="1"/>
  <c r="AW39" i="1"/>
  <c r="AX113" i="1"/>
  <c r="AX115" i="1" s="1"/>
  <c r="AW328" i="1"/>
  <c r="AX8" i="1"/>
  <c r="AW35" i="1"/>
  <c r="AS118" i="1"/>
  <c r="AS121" i="1" s="1"/>
  <c r="AR128" i="1"/>
  <c r="AT356" i="1"/>
  <c r="AS376" i="1"/>
  <c r="AS37" i="1" s="1"/>
  <c r="AS40" i="1" s="1"/>
  <c r="AS42" i="1" s="1"/>
  <c r="AO101" i="1"/>
  <c r="AR295" i="1"/>
  <c r="AS292" i="1" s="1"/>
  <c r="AR296" i="1"/>
  <c r="AR72" i="1" s="1"/>
  <c r="AR437" i="1" s="1"/>
  <c r="AR438" i="1" s="1"/>
  <c r="AS424" i="1"/>
  <c r="AS126" i="1" s="1"/>
  <c r="AS70" i="1" s="1"/>
  <c r="AT404" i="1"/>
  <c r="AT376" i="1" l="1"/>
  <c r="AT37" i="1" s="1"/>
  <c r="AT40" i="1" s="1"/>
  <c r="AT42" i="1" s="1"/>
  <c r="AU356" i="1"/>
  <c r="AL93" i="1"/>
  <c r="AL95" i="1"/>
  <c r="AX39" i="1"/>
  <c r="D39" i="1" s="1"/>
  <c r="AQ101" i="1"/>
  <c r="AQ20" i="1" s="1"/>
  <c r="AQ23" i="1" s="1"/>
  <c r="AO44" i="1"/>
  <c r="AO57" i="1"/>
  <c r="AO62" i="1" s="1"/>
  <c r="AO77" i="1" s="1"/>
  <c r="AT118" i="1"/>
  <c r="AT121" i="1" s="1"/>
  <c r="AS128" i="1"/>
  <c r="AN87" i="1"/>
  <c r="AN102" i="1"/>
  <c r="AN105" i="1" s="1"/>
  <c r="AN106" i="1" s="1"/>
  <c r="AN50" i="1" s="1"/>
  <c r="AN46" i="1"/>
  <c r="AX328" i="1"/>
  <c r="AX35" i="1"/>
  <c r="AP101" i="1"/>
  <c r="AP20" i="1" s="1"/>
  <c r="AP23" i="1" s="1"/>
  <c r="AT424" i="1"/>
  <c r="AT126" i="1" s="1"/>
  <c r="AT70" i="1" s="1"/>
  <c r="AU404" i="1"/>
  <c r="AM93" i="1"/>
  <c r="AM95" i="1"/>
  <c r="AS295" i="1"/>
  <c r="AT292" i="1" s="1"/>
  <c r="AS296" i="1"/>
  <c r="AS72" i="1" s="1"/>
  <c r="AS437" i="1" s="1"/>
  <c r="AS438" i="1" s="1"/>
  <c r="AR73" i="1"/>
  <c r="AP57" i="1" l="1"/>
  <c r="AP62" i="1" s="1"/>
  <c r="AP77" i="1" s="1"/>
  <c r="AP44" i="1"/>
  <c r="AQ57" i="1"/>
  <c r="AQ62" i="1" s="1"/>
  <c r="AQ77" i="1" s="1"/>
  <c r="AQ44" i="1"/>
  <c r="AU118" i="1"/>
  <c r="AU121" i="1" s="1"/>
  <c r="AT128" i="1"/>
  <c r="AT295" i="1"/>
  <c r="AU292" i="1" s="1"/>
  <c r="AT296" i="1"/>
  <c r="AT72" i="1" s="1"/>
  <c r="AT437" i="1" s="1"/>
  <c r="AT438" i="1" s="1"/>
  <c r="AU376" i="1"/>
  <c r="AU37" i="1" s="1"/>
  <c r="AU40" i="1" s="1"/>
  <c r="AU42" i="1" s="1"/>
  <c r="AV356" i="1"/>
  <c r="AS73" i="1"/>
  <c r="D35" i="1"/>
  <c r="AO87" i="1"/>
  <c r="AO102" i="1"/>
  <c r="AO105" i="1" s="1"/>
  <c r="AO106" i="1" s="1"/>
  <c r="AO50" i="1" s="1"/>
  <c r="AO46" i="1"/>
  <c r="AN88" i="1"/>
  <c r="AN53" i="1"/>
  <c r="AN80" i="1" s="1"/>
  <c r="AU424" i="1"/>
  <c r="AU126" i="1" s="1"/>
  <c r="AU70" i="1" s="1"/>
  <c r="AV404" i="1"/>
  <c r="AN89" i="1"/>
  <c r="AR104" i="1"/>
  <c r="AR76" i="1"/>
  <c r="AR48" i="1"/>
  <c r="AO88" i="1" l="1"/>
  <c r="AO89" i="1" s="1"/>
  <c r="AO53" i="1"/>
  <c r="AO80" i="1" s="1"/>
  <c r="AV424" i="1"/>
  <c r="AV126" i="1" s="1"/>
  <c r="AV70" i="1" s="1"/>
  <c r="AW404" i="1"/>
  <c r="AV118" i="1"/>
  <c r="AV121" i="1" s="1"/>
  <c r="AU128" i="1"/>
  <c r="AV376" i="1"/>
  <c r="AV37" i="1" s="1"/>
  <c r="AV40" i="1" s="1"/>
  <c r="AV42" i="1" s="1"/>
  <c r="AW356" i="1"/>
  <c r="AP102" i="1"/>
  <c r="AP105" i="1" s="1"/>
  <c r="AP106" i="1" s="1"/>
  <c r="AP50" i="1" s="1"/>
  <c r="AP46" i="1"/>
  <c r="AP87" i="1"/>
  <c r="AN93" i="1"/>
  <c r="AN95" i="1"/>
  <c r="AU295" i="1"/>
  <c r="AV292" i="1" s="1"/>
  <c r="AU296" i="1"/>
  <c r="AU72" i="1" s="1"/>
  <c r="AU437" i="1" s="1"/>
  <c r="AU438" i="1" s="1"/>
  <c r="AQ87" i="1"/>
  <c r="AQ46" i="1"/>
  <c r="AQ102" i="1"/>
  <c r="AQ105" i="1" s="1"/>
  <c r="AQ106" i="1" s="1"/>
  <c r="AQ50" i="1" s="1"/>
  <c r="AT73" i="1"/>
  <c r="AS104" i="1"/>
  <c r="AS76" i="1"/>
  <c r="AS48" i="1"/>
  <c r="AR101" i="1"/>
  <c r="AR20" i="1"/>
  <c r="AR23" i="1" s="1"/>
  <c r="AO93" i="1" l="1"/>
  <c r="AO95" i="1"/>
  <c r="AS20" i="1"/>
  <c r="AS23" i="1" s="1"/>
  <c r="AT104" i="1"/>
  <c r="AT76" i="1"/>
  <c r="AT48" i="1"/>
  <c r="AW118" i="1"/>
  <c r="AW121" i="1" s="1"/>
  <c r="AV128" i="1"/>
  <c r="AR57" i="1"/>
  <c r="AR62" i="1" s="1"/>
  <c r="AR77" i="1" s="1"/>
  <c r="AR44" i="1"/>
  <c r="AQ89" i="1"/>
  <c r="AU73" i="1"/>
  <c r="AV295" i="1"/>
  <c r="AW292" i="1" s="1"/>
  <c r="AV296" i="1"/>
  <c r="AV72" i="1" s="1"/>
  <c r="AV437" i="1" s="1"/>
  <c r="AV438" i="1" s="1"/>
  <c r="AQ88" i="1"/>
  <c r="AQ53" i="1"/>
  <c r="AQ80" i="1" s="1"/>
  <c r="AW424" i="1"/>
  <c r="AW126" i="1" s="1"/>
  <c r="AW70" i="1" s="1"/>
  <c r="AX404" i="1"/>
  <c r="AX424" i="1" s="1"/>
  <c r="AX126" i="1" s="1"/>
  <c r="AX70" i="1" s="1"/>
  <c r="AV73" i="1"/>
  <c r="AP88" i="1"/>
  <c r="AP89" i="1" s="1"/>
  <c r="AP53" i="1"/>
  <c r="AP80" i="1" s="1"/>
  <c r="AS101" i="1"/>
  <c r="AW376" i="1"/>
  <c r="AW37" i="1" s="1"/>
  <c r="AW40" i="1" s="1"/>
  <c r="AW42" i="1" s="1"/>
  <c r="AX356" i="1"/>
  <c r="AX376" i="1" s="1"/>
  <c r="AX37" i="1" s="1"/>
  <c r="AP93" i="1" l="1"/>
  <c r="AP95" i="1"/>
  <c r="AV104" i="1"/>
  <c r="AV76" i="1"/>
  <c r="AV48" i="1"/>
  <c r="AT20" i="1"/>
  <c r="AT23" i="1" s="1"/>
  <c r="AX118" i="1"/>
  <c r="AX121" i="1" s="1"/>
  <c r="AX128" i="1" s="1"/>
  <c r="AW128" i="1"/>
  <c r="AT101" i="1"/>
  <c r="D37" i="1"/>
  <c r="D447" i="1" s="1"/>
  <c r="AX40" i="1"/>
  <c r="AW295" i="1"/>
  <c r="AW296" i="1"/>
  <c r="AW72" i="1" s="1"/>
  <c r="AW437" i="1" s="1"/>
  <c r="AW438" i="1" s="1"/>
  <c r="AU76" i="1"/>
  <c r="AU104" i="1"/>
  <c r="AU48" i="1"/>
  <c r="AQ93" i="1"/>
  <c r="AQ95" i="1"/>
  <c r="AS44" i="1"/>
  <c r="AS57" i="1"/>
  <c r="AS62" i="1" s="1"/>
  <c r="AS77" i="1" s="1"/>
  <c r="AR102" i="1"/>
  <c r="AR105" i="1" s="1"/>
  <c r="AR106" i="1" s="1"/>
  <c r="AR50" i="1" s="1"/>
  <c r="AR87" i="1"/>
  <c r="AR46" i="1"/>
  <c r="AV101" i="1" l="1"/>
  <c r="AW73" i="1"/>
  <c r="AT44" i="1"/>
  <c r="AT57" i="1"/>
  <c r="AT62" i="1" s="1"/>
  <c r="AT77" i="1" s="1"/>
  <c r="AX292" i="1"/>
  <c r="AX295" i="1" s="1"/>
  <c r="AX296" i="1" s="1"/>
  <c r="AX72" i="1" s="1"/>
  <c r="AX42" i="1"/>
  <c r="D40" i="1"/>
  <c r="AV20" i="1"/>
  <c r="AV23" i="1" s="1"/>
  <c r="AR89" i="1"/>
  <c r="AS102" i="1"/>
  <c r="AS105" i="1" s="1"/>
  <c r="AS106" i="1" s="1"/>
  <c r="AS50" i="1" s="1"/>
  <c r="AS87" i="1"/>
  <c r="AS46" i="1"/>
  <c r="E447" i="1"/>
  <c r="AR88" i="1"/>
  <c r="AR53" i="1"/>
  <c r="AR80" i="1" s="1"/>
  <c r="AU101" i="1"/>
  <c r="AU20" i="1" s="1"/>
  <c r="AU23" i="1" s="1"/>
  <c r="AU57" i="1" l="1"/>
  <c r="AU62" i="1" s="1"/>
  <c r="AU77" i="1" s="1"/>
  <c r="AU44" i="1"/>
  <c r="AX437" i="1"/>
  <c r="AX438" i="1" s="1"/>
  <c r="D438" i="1" s="1"/>
  <c r="AX73" i="1"/>
  <c r="AS88" i="1"/>
  <c r="AS53" i="1"/>
  <c r="AS80" i="1" s="1"/>
  <c r="AS89" i="1"/>
  <c r="AT87" i="1"/>
  <c r="AT102" i="1"/>
  <c r="AT105" i="1" s="1"/>
  <c r="AT106" i="1" s="1"/>
  <c r="AT50" i="1" s="1"/>
  <c r="AT46" i="1"/>
  <c r="AR93" i="1"/>
  <c r="AR95" i="1"/>
  <c r="AV57" i="1"/>
  <c r="AV62" i="1" s="1"/>
  <c r="AV77" i="1" s="1"/>
  <c r="AV44" i="1"/>
  <c r="AW104" i="1"/>
  <c r="AW76" i="1"/>
  <c r="AW48" i="1"/>
  <c r="D42" i="1"/>
  <c r="AV87" i="1" l="1"/>
  <c r="AV102" i="1"/>
  <c r="AV105" i="1" s="1"/>
  <c r="AV106" i="1" s="1"/>
  <c r="AV50" i="1" s="1"/>
  <c r="AV46" i="1"/>
  <c r="AS93" i="1"/>
  <c r="AS95" i="1"/>
  <c r="AX104" i="1"/>
  <c r="AX48" i="1"/>
  <c r="AX76" i="1"/>
  <c r="AU102" i="1"/>
  <c r="AU105" i="1" s="1"/>
  <c r="AU106" i="1" s="1"/>
  <c r="AU50" i="1" s="1"/>
  <c r="AU87" i="1"/>
  <c r="AU46" i="1"/>
  <c r="AW101" i="1"/>
  <c r="AW20" i="1" s="1"/>
  <c r="AW23" i="1" s="1"/>
  <c r="AT88" i="1"/>
  <c r="AT89" i="1" s="1"/>
  <c r="AT53" i="1"/>
  <c r="AT80" i="1" s="1"/>
  <c r="AT93" i="1" l="1"/>
  <c r="AT95" i="1"/>
  <c r="AW57" i="1"/>
  <c r="AW62" i="1" s="1"/>
  <c r="AW77" i="1" s="1"/>
  <c r="AW44" i="1"/>
  <c r="AU88" i="1"/>
  <c r="AU53" i="1"/>
  <c r="AU80" i="1" s="1"/>
  <c r="AV89" i="1"/>
  <c r="AU89" i="1"/>
  <c r="AV88" i="1"/>
  <c r="AV53" i="1"/>
  <c r="AV80" i="1" s="1"/>
  <c r="D48" i="1"/>
  <c r="AX101" i="1"/>
  <c r="AX20" i="1" s="1"/>
  <c r="AX23" i="1" l="1"/>
  <c r="D20" i="1"/>
  <c r="D453" i="1" s="1"/>
  <c r="AV93" i="1"/>
  <c r="AV95" i="1"/>
  <c r="AU93" i="1"/>
  <c r="AU95" i="1"/>
  <c r="AW87" i="1"/>
  <c r="AW102" i="1"/>
  <c r="AW105" i="1" s="1"/>
  <c r="AW106" i="1" s="1"/>
  <c r="AW50" i="1" s="1"/>
  <c r="AW46" i="1"/>
  <c r="AW88" i="1" l="1"/>
  <c r="AW53" i="1"/>
  <c r="AW80" i="1" s="1"/>
  <c r="AW89" i="1"/>
  <c r="AX57" i="1"/>
  <c r="AX62" i="1" s="1"/>
  <c r="AX77" i="1" s="1"/>
  <c r="AX44" i="1"/>
  <c r="D23" i="1"/>
  <c r="AX102" i="1" l="1"/>
  <c r="AX105" i="1" s="1"/>
  <c r="AX106" i="1" s="1"/>
  <c r="AX50" i="1" s="1"/>
  <c r="AX87" i="1"/>
  <c r="AX46" i="1"/>
  <c r="D46" i="1" s="1"/>
  <c r="D44" i="1"/>
  <c r="AW93" i="1"/>
  <c r="AW95" i="1"/>
  <c r="AX88" i="1" l="1"/>
  <c r="AX89" i="1" s="1"/>
  <c r="D50" i="1"/>
  <c r="D450" i="1" s="1"/>
  <c r="E450" i="1" s="1"/>
  <c r="AX53" i="1"/>
  <c r="AX93" i="1" l="1"/>
  <c r="AX95" i="1"/>
  <c r="AX80" i="1"/>
  <c r="D53" i="1"/>
  <c r="D449" i="1"/>
  <c r="E449" i="1" l="1"/>
  <c r="D451" i="1"/>
  <c r="E451" i="1" s="1"/>
</calcChain>
</file>

<file path=xl/sharedStrings.xml><?xml version="1.0" encoding="utf-8"?>
<sst xmlns="http://schemas.openxmlformats.org/spreadsheetml/2006/main" count="181" uniqueCount="145">
  <si>
    <t xml:space="preserve"> </t>
  </si>
  <si>
    <t>Proforma Income Statement</t>
  </si>
  <si>
    <t>4 HR Battery Financials</t>
  </si>
  <si>
    <t>ITC or PTC</t>
  </si>
  <si>
    <t>ITC = 1, PTC = 0</t>
  </si>
  <si>
    <t>($ 1000s Unless Otherwise Indicated)</t>
  </si>
  <si>
    <t>Base Year for Escalation ====&gt;</t>
  </si>
  <si>
    <t>NPV</t>
  </si>
  <si>
    <t>Calendar Year of Fin. Close</t>
  </si>
  <si>
    <t>Operating Year</t>
  </si>
  <si>
    <t>Assumed Capacity (Nameplate MW Rating)</t>
  </si>
  <si>
    <t>Annual Generation Output (MWh)</t>
  </si>
  <si>
    <t>XNPV of Generation</t>
  </si>
  <si>
    <t>INCOME STATEMENT</t>
  </si>
  <si>
    <t>Revenue</t>
  </si>
  <si>
    <t>Revenue Requirement - New Asset Portfolio</t>
  </si>
  <si>
    <t>LT PPA - Capacity Revenue (Power Sales)</t>
  </si>
  <si>
    <t>LT PPA - Return on Imputed Equity Offset</t>
  </si>
  <si>
    <t>Total Revenues</t>
  </si>
  <si>
    <t>Operating Expenses - Variable</t>
  </si>
  <si>
    <t>Fuel Expense</t>
  </si>
  <si>
    <t>LT PPA - Energy Payment</t>
  </si>
  <si>
    <t>Cost of Charging</t>
  </si>
  <si>
    <t>Emissions</t>
  </si>
  <si>
    <t>Incremental Transmission - Included in VOM</t>
  </si>
  <si>
    <t>Total Variable Operating Expenses</t>
  </si>
  <si>
    <t>Operating Expenses - Fixed</t>
  </si>
  <si>
    <t>Fixed O&amp;M</t>
  </si>
  <si>
    <t>Property Tax</t>
  </si>
  <si>
    <t>Insurance</t>
  </si>
  <si>
    <t>Flex</t>
  </si>
  <si>
    <t>Transmission Cost</t>
  </si>
  <si>
    <t>Total Fixed Operating Expenses</t>
  </si>
  <si>
    <t>Total Operating Expenses</t>
  </si>
  <si>
    <t>EBITDA</t>
  </si>
  <si>
    <t>Book Depreciation</t>
  </si>
  <si>
    <t>EBIT</t>
  </si>
  <si>
    <t>Interest Expense</t>
  </si>
  <si>
    <t>Current Income Tax</t>
  </si>
  <si>
    <t>Deferred Income Tax</t>
  </si>
  <si>
    <t>Net Income</t>
  </si>
  <si>
    <t>COST  TO CUSTOMER</t>
  </si>
  <si>
    <t>Rev Requirement</t>
  </si>
  <si>
    <t>Emissions - Fleet</t>
  </si>
  <si>
    <t>Variable Costs - Existing Fleet</t>
  </si>
  <si>
    <t>Revenue from Power Sales</t>
  </si>
  <si>
    <t>Cost of Power Purchase</t>
  </si>
  <si>
    <t>Cost to Customer</t>
  </si>
  <si>
    <t>NPV Cost To Customer (20-yr)</t>
  </si>
  <si>
    <t>NPV 20-yr + End Effects</t>
  </si>
  <si>
    <t>End Effects</t>
  </si>
  <si>
    <t>RATE BASE AND RETURN CALCULATION</t>
  </si>
  <si>
    <t>Rate Base</t>
  </si>
  <si>
    <t>Utility Plant in Service and Other Assets</t>
  </si>
  <si>
    <t>Accumulated Dep. &amp; Amort. (Average)</t>
  </si>
  <si>
    <t>Accumulated Deferred FIT (YE)</t>
  </si>
  <si>
    <t>investment Tax Credit</t>
  </si>
  <si>
    <t>Total Rate Base</t>
  </si>
  <si>
    <t>Income and Revenue Requirement</t>
  </si>
  <si>
    <t xml:space="preserve">Operating Income Requirement </t>
  </si>
  <si>
    <t xml:space="preserve">Revenue Requirement </t>
  </si>
  <si>
    <t>Conversion Factor</t>
  </si>
  <si>
    <t>Overall Return</t>
  </si>
  <si>
    <t>Total Revenue Requirement</t>
  </si>
  <si>
    <t>Levelized Revenue Requirement</t>
  </si>
  <si>
    <t>STATEMENT OF CASH FLOWS</t>
  </si>
  <si>
    <t>Current Taxes</t>
  </si>
  <si>
    <t>Total</t>
  </si>
  <si>
    <t>Capital Expenditures</t>
  </si>
  <si>
    <t>Principal</t>
  </si>
  <si>
    <t>Cash Flow</t>
  </si>
  <si>
    <t>PV of Cash Flows @ Discount Rate of 7.77%</t>
  </si>
  <si>
    <t>NPV Of CF Before Term. Value</t>
  </si>
  <si>
    <t>Term. Value (No less than -0-)</t>
  </si>
  <si>
    <t>Total Value</t>
  </si>
  <si>
    <t>TAX CALCULATION</t>
  </si>
  <si>
    <t>Current Tax for Revenue Requirement Calculation</t>
  </si>
  <si>
    <t>Less Tax Depreciation</t>
  </si>
  <si>
    <t>Less Interest Expense</t>
  </si>
  <si>
    <t>Taxable Income</t>
  </si>
  <si>
    <t>Income Tax</t>
  </si>
  <si>
    <t>BOOK DEPRECIATION</t>
  </si>
  <si>
    <t>Recovery Period (Initial Investment)</t>
  </si>
  <si>
    <t>Depreciation Factors</t>
  </si>
  <si>
    <t>Book Depreciation on Initial Investment</t>
  </si>
  <si>
    <t>Beginning of Year Balance</t>
  </si>
  <si>
    <t>Depreciation</t>
  </si>
  <si>
    <t>Year-End Balance</t>
  </si>
  <si>
    <t>Book Depreciation on Capital Additions</t>
  </si>
  <si>
    <t>Capital Additions</t>
  </si>
  <si>
    <t>Total Book Depreciation</t>
  </si>
  <si>
    <t>Accumulated Gross Plant</t>
  </si>
  <si>
    <t>Accumulated Depreciation</t>
  </si>
  <si>
    <t>Adjusted Year-End Book Basis in Assets</t>
  </si>
  <si>
    <t>Calculation of Book Depreciation on Capital Additions</t>
  </si>
  <si>
    <t>NOTE: (pulls from tax calc section below)</t>
  </si>
  <si>
    <t>Calendar Year</t>
  </si>
  <si>
    <t>Capital Invest.</t>
  </si>
  <si>
    <t>TAX DEPRECIATION</t>
  </si>
  <si>
    <t>Tax Depreciation on Initial Investment</t>
  </si>
  <si>
    <t>Tax Depreciation on Capital Additions</t>
  </si>
  <si>
    <t>Total Tax Depreciation</t>
  </si>
  <si>
    <t>Adjusted Year-End Tax Basis in Assets</t>
  </si>
  <si>
    <t>Calculation of Tax Depreciation on Capital Additions</t>
  </si>
  <si>
    <t>Year</t>
  </si>
  <si>
    <t>Amount</t>
  </si>
  <si>
    <t>Capital Invest. Adjusted for ITC</t>
  </si>
  <si>
    <t>Depreciation Factor Table</t>
  </si>
  <si>
    <t>Depreciation Tables</t>
  </si>
  <si>
    <t>Calculation of Book Depreciation on Tax Basis</t>
  </si>
  <si>
    <t>ITC Adjustment</t>
  </si>
  <si>
    <t>Capital Investment : Book Depreciation on Tax Basis</t>
  </si>
  <si>
    <t>Beginning Year Balance</t>
  </si>
  <si>
    <t>Total Annual Book Depreciation on Tax Basis</t>
  </si>
  <si>
    <t>End of Year Balance</t>
  </si>
  <si>
    <t>Calculation of ITC Cash Grant Deduction from Ratebase</t>
  </si>
  <si>
    <t>ITC Available</t>
  </si>
  <si>
    <t>ITC Cash Grant Normalization</t>
  </si>
  <si>
    <t xml:space="preserve">ITC </t>
  </si>
  <si>
    <t>Beginning Balance</t>
  </si>
  <si>
    <t>ITC Addition</t>
  </si>
  <si>
    <t>Cumulative Amortization</t>
  </si>
  <si>
    <t>Net ITC Balance</t>
  </si>
  <si>
    <t>Average</t>
  </si>
  <si>
    <t>Calculation of PTC Benefit</t>
  </si>
  <si>
    <t>PTC Available</t>
  </si>
  <si>
    <t>Total Annual PTC Benefit</t>
  </si>
  <si>
    <t>MW Installed</t>
  </si>
  <si>
    <t>Total MW</t>
  </si>
  <si>
    <t>Revenue ($/MWh)</t>
  </si>
  <si>
    <t>Variable Op Expense ($/MWh)</t>
  </si>
  <si>
    <t>Ratebase</t>
  </si>
  <si>
    <t>Pre-Tax WACC</t>
  </si>
  <si>
    <t>Plant Return</t>
  </si>
  <si>
    <t>Operating Expenses</t>
  </si>
  <si>
    <t>ITC  Balance</t>
  </si>
  <si>
    <t>Return</t>
  </si>
  <si>
    <t>$/KW-YR</t>
  </si>
  <si>
    <t>Margin</t>
  </si>
  <si>
    <t>Market Revenue</t>
  </si>
  <si>
    <t>FOM</t>
  </si>
  <si>
    <t>Capital</t>
  </si>
  <si>
    <t>ITC</t>
  </si>
  <si>
    <t>Total Costs</t>
  </si>
  <si>
    <t>Levelized Cost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</si>
</sst>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00000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&quot;$&quot;#,##0"/>
    <numFmt numFmtId="169" formatCode="&quot;$&quot;#,##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color indexed="16"/>
      <name val="Calibri"/>
      <family val="2"/>
      <scheme val="minor"/>
    </font>
    <font>
      <i/>
      <sz val="16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indexed="16"/>
      <name val="Calibri"/>
      <family val="2"/>
      <scheme val="minor"/>
    </font>
    <font>
      <i/>
      <sz val="11"/>
      <color indexed="16"/>
      <name val="Calibri"/>
      <family val="2"/>
      <scheme val="minor"/>
    </font>
    <font>
      <sz val="11"/>
      <color indexed="16"/>
      <name val="Calibri"/>
      <family val="2"/>
      <scheme val="minor"/>
    </font>
    <font>
      <sz val="11"/>
      <color indexed="12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1"/>
      <color indexed="22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5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164" fontId="0" fillId="0" borderId="0">
      <alignment horizontal="left" wrapText="1"/>
    </xf>
    <xf numFmtId="0" fontId="1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03">
    <xf numFmtId="164" fontId="0" fillId="0" borderId="0" xfId="0">
      <alignment horizontal="left" wrapText="1"/>
    </xf>
    <xf numFmtId="1" fontId="2" fillId="0" borderId="0" xfId="1" applyNumberFormat="1" applyFont="1" applyFill="1" applyBorder="1" applyAlignment="1"/>
    <xf numFmtId="1" fontId="3" fillId="0" borderId="0" xfId="1" applyNumberFormat="1" applyFont="1" applyAlignment="1"/>
    <xf numFmtId="1" fontId="4" fillId="0" borderId="0" xfId="1" applyNumberFormat="1" applyFont="1" applyAlignment="1"/>
    <xf numFmtId="1" fontId="5" fillId="0" borderId="0" xfId="1" applyNumberFormat="1" applyFont="1" applyBorder="1" applyAlignment="1"/>
    <xf numFmtId="1" fontId="6" fillId="0" borderId="0" xfId="1" applyNumberFormat="1" applyFont="1" applyFill="1" applyBorder="1" applyAlignment="1"/>
    <xf numFmtId="1" fontId="4" fillId="0" borderId="0" xfId="1" applyNumberFormat="1" applyFont="1" applyBorder="1" applyAlignment="1"/>
    <xf numFmtId="1" fontId="7" fillId="0" borderId="0" xfId="1" applyNumberFormat="1" applyFont="1" applyFill="1" applyAlignment="1">
      <alignment horizontal="right"/>
    </xf>
    <xf numFmtId="1" fontId="7" fillId="0" borderId="1" xfId="1" applyNumberFormat="1" applyFont="1" applyFill="1" applyBorder="1" applyAlignment="1">
      <alignment horizontal="center"/>
    </xf>
    <xf numFmtId="1" fontId="4" fillId="0" borderId="0" xfId="1" applyNumberFormat="1" applyFont="1" applyFill="1"/>
    <xf numFmtId="1" fontId="8" fillId="0" borderId="0" xfId="1" applyNumberFormat="1" applyFont="1" applyBorder="1" applyAlignment="1"/>
    <xf numFmtId="1" fontId="9" fillId="0" borderId="0" xfId="1" applyNumberFormat="1" applyFont="1" applyBorder="1" applyAlignment="1"/>
    <xf numFmtId="1" fontId="4" fillId="0" borderId="0" xfId="1" applyNumberFormat="1" applyFont="1" applyBorder="1"/>
    <xf numFmtId="1" fontId="7" fillId="0" borderId="0" xfId="1" applyNumberFormat="1" applyFont="1" applyBorder="1" applyAlignment="1">
      <alignment horizontal="center"/>
    </xf>
    <xf numFmtId="1" fontId="4" fillId="0" borderId="0" xfId="1" applyNumberFormat="1" applyFont="1"/>
    <xf numFmtId="1" fontId="7" fillId="0" borderId="0" xfId="1" applyNumberFormat="1" applyFont="1"/>
    <xf numFmtId="1" fontId="7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/>
    <xf numFmtId="1" fontId="10" fillId="0" borderId="2" xfId="1" applyNumberFormat="1" applyFont="1" applyFill="1" applyBorder="1" applyAlignment="1">
      <alignment horizontal="center"/>
    </xf>
    <xf numFmtId="1" fontId="10" fillId="0" borderId="3" xfId="0" applyNumberFormat="1" applyFont="1" applyFill="1" applyBorder="1" applyAlignment="1">
      <alignment horizontal="center"/>
    </xf>
    <xf numFmtId="1" fontId="10" fillId="0" borderId="3" xfId="1" applyNumberFormat="1" applyFont="1" applyFill="1" applyBorder="1" applyAlignment="1">
      <alignment horizontal="center"/>
    </xf>
    <xf numFmtId="1" fontId="10" fillId="0" borderId="4" xfId="1" applyNumberFormat="1" applyFont="1" applyFill="1" applyBorder="1" applyAlignment="1">
      <alignment horizontal="center"/>
    </xf>
    <xf numFmtId="1" fontId="10" fillId="0" borderId="0" xfId="1" applyNumberFormat="1" applyFont="1" applyFill="1" applyBorder="1" applyAlignment="1">
      <alignment horizontal="center"/>
    </xf>
    <xf numFmtId="1" fontId="4" fillId="0" borderId="0" xfId="1" applyNumberFormat="1" applyFont="1" applyFill="1" applyBorder="1"/>
    <xf numFmtId="1" fontId="11" fillId="2" borderId="5" xfId="1" applyNumberFormat="1" applyFont="1" applyFill="1" applyBorder="1" applyAlignment="1">
      <alignment horizontal="center"/>
    </xf>
    <xf numFmtId="1" fontId="10" fillId="0" borderId="6" xfId="1" applyNumberFormat="1" applyFont="1" applyFill="1" applyBorder="1" applyAlignment="1">
      <alignment horizontal="center"/>
    </xf>
    <xf numFmtId="1" fontId="10" fillId="0" borderId="7" xfId="1" applyNumberFormat="1" applyFont="1" applyFill="1" applyBorder="1" applyAlignment="1">
      <alignment horizontal="center"/>
    </xf>
    <xf numFmtId="1" fontId="10" fillId="0" borderId="8" xfId="1" applyNumberFormat="1" applyFont="1" applyFill="1" applyBorder="1" applyAlignment="1">
      <alignment horizontal="center"/>
    </xf>
    <xf numFmtId="1" fontId="12" fillId="0" borderId="0" xfId="1" applyNumberFormat="1" applyFont="1" applyBorder="1" applyAlignment="1"/>
    <xf numFmtId="1" fontId="4" fillId="0" borderId="9" xfId="1" applyNumberFormat="1" applyFont="1" applyFill="1" applyBorder="1" applyAlignment="1">
      <alignment horizontal="center"/>
    </xf>
    <xf numFmtId="1" fontId="10" fillId="0" borderId="9" xfId="1" applyNumberFormat="1" applyFont="1" applyFill="1" applyBorder="1" applyAlignment="1">
      <alignment horizontal="center"/>
    </xf>
    <xf numFmtId="1" fontId="4" fillId="0" borderId="9" xfId="1" applyNumberFormat="1" applyFont="1" applyBorder="1" applyAlignment="1"/>
    <xf numFmtId="1" fontId="4" fillId="0" borderId="10" xfId="1" applyNumberFormat="1" applyFont="1" applyFill="1" applyBorder="1" applyAlignment="1">
      <alignment horizontal="center"/>
    </xf>
    <xf numFmtId="1" fontId="10" fillId="0" borderId="10" xfId="1" applyNumberFormat="1" applyFont="1" applyFill="1" applyBorder="1" applyAlignment="1">
      <alignment horizontal="center"/>
    </xf>
    <xf numFmtId="1" fontId="4" fillId="0" borderId="10" xfId="1" applyNumberFormat="1" applyFont="1" applyBorder="1" applyAlignment="1"/>
    <xf numFmtId="165" fontId="4" fillId="3" borderId="11" xfId="2" applyNumberFormat="1" applyFont="1" applyFill="1" applyBorder="1"/>
    <xf numFmtId="165" fontId="12" fillId="0" borderId="3" xfId="2" applyNumberFormat="1" applyFont="1" applyFill="1" applyBorder="1" applyAlignment="1">
      <alignment horizontal="right"/>
    </xf>
    <xf numFmtId="165" fontId="4" fillId="3" borderId="12" xfId="2" applyNumberFormat="1" applyFont="1" applyFill="1" applyBorder="1"/>
    <xf numFmtId="165" fontId="4" fillId="0" borderId="13" xfId="2" quotePrefix="1" applyNumberFormat="1" applyFont="1" applyFill="1" applyBorder="1" applyAlignment="1"/>
    <xf numFmtId="1" fontId="7" fillId="0" borderId="0" xfId="1" applyNumberFormat="1" applyFont="1" applyBorder="1" applyAlignment="1"/>
    <xf numFmtId="1" fontId="4" fillId="0" borderId="0" xfId="1" applyNumberFormat="1" applyFont="1" applyFill="1" applyBorder="1" applyAlignment="1">
      <alignment horizontal="left"/>
    </xf>
    <xf numFmtId="165" fontId="4" fillId="0" borderId="6" xfId="2" applyNumberFormat="1" applyFont="1" applyFill="1" applyBorder="1" applyAlignment="1">
      <alignment horizontal="centerContinuous"/>
    </xf>
    <xf numFmtId="165" fontId="4" fillId="0" borderId="7" xfId="2" quotePrefix="1" applyNumberFormat="1" applyFont="1" applyFill="1" applyBorder="1" applyAlignment="1">
      <alignment horizontal="centerContinuous"/>
    </xf>
    <xf numFmtId="165" fontId="4" fillId="0" borderId="7" xfId="2" quotePrefix="1" applyNumberFormat="1" applyFont="1" applyFill="1" applyBorder="1" applyAlignment="1"/>
    <xf numFmtId="165" fontId="4" fillId="0" borderId="7" xfId="2" applyNumberFormat="1" applyFont="1" applyBorder="1" applyAlignment="1"/>
    <xf numFmtId="165" fontId="4" fillId="0" borderId="0" xfId="2" applyNumberFormat="1" applyFont="1" applyFill="1" applyBorder="1" applyAlignment="1">
      <alignment horizontal="centerContinuous"/>
    </xf>
    <xf numFmtId="165" fontId="4" fillId="0" borderId="0" xfId="2" quotePrefix="1" applyNumberFormat="1" applyFont="1" applyFill="1" applyBorder="1" applyAlignment="1">
      <alignment horizontal="centerContinuous"/>
    </xf>
    <xf numFmtId="165" fontId="4" fillId="0" borderId="0" xfId="2" quotePrefix="1" applyNumberFormat="1" applyFont="1" applyFill="1" applyBorder="1" applyAlignment="1"/>
    <xf numFmtId="9" fontId="4" fillId="0" borderId="11" xfId="3" applyFont="1" applyBorder="1"/>
    <xf numFmtId="9" fontId="4" fillId="0" borderId="0" xfId="3" quotePrefix="1" applyFont="1" applyFill="1" applyBorder="1" applyAlignment="1"/>
    <xf numFmtId="9" fontId="4" fillId="0" borderId="0" xfId="3" applyFont="1" applyBorder="1" applyAlignment="1"/>
    <xf numFmtId="165" fontId="4" fillId="0" borderId="0" xfId="2" applyNumberFormat="1" applyFont="1" applyFill="1" applyBorder="1"/>
    <xf numFmtId="165" fontId="10" fillId="0" borderId="0" xfId="2" applyNumberFormat="1" applyFont="1" applyFill="1" applyBorder="1" applyAlignment="1">
      <alignment horizontal="right"/>
    </xf>
    <xf numFmtId="165" fontId="4" fillId="0" borderId="0" xfId="2" applyNumberFormat="1" applyFont="1" applyBorder="1" applyAlignment="1"/>
    <xf numFmtId="165" fontId="4" fillId="0" borderId="0" xfId="2" applyNumberFormat="1" applyFont="1" applyAlignment="1"/>
    <xf numFmtId="1" fontId="3" fillId="0" borderId="0" xfId="1" applyNumberFormat="1" applyFont="1" applyBorder="1" applyAlignment="1"/>
    <xf numFmtId="165" fontId="4" fillId="0" borderId="0" xfId="2" applyNumberFormat="1" applyFont="1" applyFill="1" applyBorder="1" applyAlignment="1"/>
    <xf numFmtId="1" fontId="12" fillId="0" borderId="0" xfId="1" applyNumberFormat="1" applyFont="1" applyFill="1" applyBorder="1" applyAlignment="1"/>
    <xf numFmtId="165" fontId="11" fillId="0" borderId="10" xfId="2" quotePrefix="1" applyNumberFormat="1" applyFont="1" applyFill="1" applyBorder="1" applyAlignment="1"/>
    <xf numFmtId="165" fontId="4" fillId="0" borderId="10" xfId="2" quotePrefix="1" applyNumberFormat="1" applyFont="1" applyFill="1" applyBorder="1" applyAlignment="1"/>
    <xf numFmtId="165" fontId="4" fillId="0" borderId="10" xfId="2" applyNumberFormat="1" applyFont="1" applyFill="1" applyBorder="1" applyAlignment="1"/>
    <xf numFmtId="165" fontId="11" fillId="3" borderId="11" xfId="2" quotePrefix="1" applyNumberFormat="1" applyFont="1" applyFill="1" applyBorder="1" applyAlignment="1"/>
    <xf numFmtId="165" fontId="4" fillId="0" borderId="3" xfId="2" quotePrefix="1" applyNumberFormat="1" applyFont="1" applyFill="1" applyBorder="1" applyAlignment="1"/>
    <xf numFmtId="165" fontId="11" fillId="3" borderId="12" xfId="2" quotePrefix="1" applyNumberFormat="1" applyFont="1" applyFill="1" applyBorder="1" applyAlignment="1"/>
    <xf numFmtId="165" fontId="11" fillId="3" borderId="6" xfId="2" quotePrefix="1" applyNumberFormat="1" applyFont="1" applyFill="1" applyBorder="1" applyAlignment="1"/>
    <xf numFmtId="165" fontId="4" fillId="0" borderId="10" xfId="2" applyNumberFormat="1" applyFont="1" applyBorder="1" applyAlignment="1"/>
    <xf numFmtId="1" fontId="14" fillId="0" borderId="0" xfId="1" applyNumberFormat="1" applyFont="1" applyFill="1" applyBorder="1" applyAlignment="1"/>
    <xf numFmtId="165" fontId="11" fillId="0" borderId="3" xfId="2" quotePrefix="1" applyNumberFormat="1" applyFont="1" applyFill="1" applyBorder="1" applyAlignment="1"/>
    <xf numFmtId="165" fontId="4" fillId="0" borderId="3" xfId="2" applyNumberFormat="1" applyFont="1" applyBorder="1" applyAlignment="1"/>
    <xf numFmtId="165" fontId="4" fillId="0" borderId="4" xfId="2" applyNumberFormat="1" applyFont="1" applyBorder="1" applyAlignment="1"/>
    <xf numFmtId="165" fontId="4" fillId="0" borderId="13" xfId="2" applyNumberFormat="1" applyFont="1" applyBorder="1" applyAlignment="1"/>
    <xf numFmtId="165" fontId="4" fillId="0" borderId="14" xfId="2" applyNumberFormat="1" applyFont="1" applyBorder="1" applyAlignment="1"/>
    <xf numFmtId="165" fontId="11" fillId="3" borderId="13" xfId="2" quotePrefix="1" applyNumberFormat="1" applyFont="1" applyFill="1" applyBorder="1" applyAlignment="1"/>
    <xf numFmtId="165" fontId="4" fillId="0" borderId="8" xfId="2" applyNumberFormat="1" applyFont="1" applyBorder="1" applyAlignment="1"/>
    <xf numFmtId="165" fontId="10" fillId="3" borderId="11" xfId="2" quotePrefix="1" applyNumberFormat="1" applyFont="1" applyFill="1" applyBorder="1" applyAlignment="1"/>
    <xf numFmtId="165" fontId="10" fillId="3" borderId="12" xfId="2" quotePrefix="1" applyNumberFormat="1" applyFont="1" applyFill="1" applyBorder="1" applyAlignment="1"/>
    <xf numFmtId="165" fontId="10" fillId="3" borderId="15" xfId="2" quotePrefix="1" applyNumberFormat="1" applyFont="1" applyFill="1" applyBorder="1" applyAlignment="1"/>
    <xf numFmtId="165" fontId="4" fillId="0" borderId="16" xfId="2" quotePrefix="1" applyNumberFormat="1" applyFont="1" applyFill="1" applyBorder="1" applyAlignment="1"/>
    <xf numFmtId="165" fontId="11" fillId="3" borderId="15" xfId="2" quotePrefix="1" applyNumberFormat="1" applyFont="1" applyFill="1" applyBorder="1" applyAlignment="1"/>
    <xf numFmtId="1" fontId="15" fillId="0" borderId="0" xfId="1" applyNumberFormat="1" applyFont="1" applyBorder="1" applyAlignment="1"/>
    <xf numFmtId="165" fontId="7" fillId="0" borderId="0" xfId="2" applyNumberFormat="1" applyFont="1" applyBorder="1" applyAlignment="1"/>
    <xf numFmtId="165" fontId="4" fillId="3" borderId="11" xfId="2" applyNumberFormat="1" applyFont="1" applyFill="1" applyBorder="1" applyAlignment="1"/>
    <xf numFmtId="165" fontId="4" fillId="3" borderId="12" xfId="2" quotePrefix="1" applyNumberFormat="1" applyFont="1" applyFill="1" applyBorder="1" applyAlignment="1"/>
    <xf numFmtId="165" fontId="4" fillId="3" borderId="6" xfId="2" applyNumberFormat="1" applyFont="1" applyFill="1" applyBorder="1" applyAlignment="1"/>
    <xf numFmtId="165" fontId="10" fillId="3" borderId="17" xfId="2" quotePrefix="1" applyNumberFormat="1" applyFont="1" applyFill="1" applyBorder="1" applyAlignment="1"/>
    <xf numFmtId="165" fontId="4" fillId="0" borderId="18" xfId="2" quotePrefix="1" applyNumberFormat="1" applyFont="1" applyFill="1" applyBorder="1" applyAlignment="1"/>
    <xf numFmtId="1" fontId="4" fillId="0" borderId="0" xfId="2" quotePrefix="1" applyNumberFormat="1" applyFont="1" applyFill="1" applyBorder="1" applyAlignment="1"/>
    <xf numFmtId="165" fontId="4" fillId="3" borderId="19" xfId="2" quotePrefix="1" applyNumberFormat="1" applyFont="1" applyFill="1" applyBorder="1" applyAlignment="1"/>
    <xf numFmtId="165" fontId="11" fillId="3" borderId="0" xfId="2" quotePrefix="1" applyNumberFormat="1" applyFont="1" applyFill="1" applyBorder="1" applyAlignment="1"/>
    <xf numFmtId="165" fontId="4" fillId="4" borderId="0" xfId="2" quotePrefix="1" applyNumberFormat="1" applyFont="1" applyFill="1" applyBorder="1" applyAlignment="1"/>
    <xf numFmtId="165" fontId="4" fillId="0" borderId="20" xfId="2" quotePrefix="1" applyNumberFormat="1" applyFont="1" applyFill="1" applyBorder="1" applyAlignment="1"/>
    <xf numFmtId="165" fontId="4" fillId="3" borderId="15" xfId="2" quotePrefix="1" applyNumberFormat="1" applyFont="1" applyFill="1" applyBorder="1" applyAlignment="1"/>
    <xf numFmtId="165" fontId="4" fillId="4" borderId="16" xfId="2" quotePrefix="1" applyNumberFormat="1" applyFont="1" applyFill="1" applyBorder="1" applyAlignment="1"/>
    <xf numFmtId="165" fontId="4" fillId="0" borderId="21" xfId="2" applyNumberFormat="1" applyFont="1" applyFill="1" applyBorder="1" applyAlignment="1"/>
    <xf numFmtId="1" fontId="15" fillId="0" borderId="0" xfId="1" applyNumberFormat="1" applyFont="1" applyFill="1" applyBorder="1" applyAlignment="1"/>
    <xf numFmtId="165" fontId="4" fillId="0" borderId="22" xfId="2" applyNumberFormat="1" applyFont="1" applyBorder="1" applyAlignment="1"/>
    <xf numFmtId="165" fontId="4" fillId="3" borderId="12" xfId="2" applyNumberFormat="1" applyFont="1" applyFill="1" applyBorder="1" applyAlignment="1"/>
    <xf numFmtId="165" fontId="4" fillId="5" borderId="13" xfId="2" applyNumberFormat="1" applyFont="1" applyFill="1" applyBorder="1" applyAlignment="1"/>
    <xf numFmtId="165" fontId="4" fillId="0" borderId="0" xfId="2" applyNumberFormat="1" applyFont="1" applyBorder="1"/>
    <xf numFmtId="165" fontId="11" fillId="3" borderId="23" xfId="2" applyNumberFormat="1" applyFont="1" applyFill="1" applyBorder="1" applyAlignment="1"/>
    <xf numFmtId="165" fontId="4" fillId="0" borderId="9" xfId="2" applyNumberFormat="1" applyFont="1" applyBorder="1" applyAlignment="1"/>
    <xf numFmtId="165" fontId="4" fillId="0" borderId="24" xfId="2" applyNumberFormat="1" applyFont="1" applyBorder="1" applyAlignment="1"/>
    <xf numFmtId="165" fontId="11" fillId="3" borderId="25" xfId="2" applyNumberFormat="1" applyFont="1" applyFill="1" applyBorder="1" applyAlignment="1"/>
    <xf numFmtId="165" fontId="4" fillId="0" borderId="26" xfId="2" applyNumberFormat="1" applyFont="1" applyBorder="1" applyAlignment="1"/>
    <xf numFmtId="1" fontId="4" fillId="6" borderId="0" xfId="1" applyNumberFormat="1" applyFont="1" applyFill="1" applyBorder="1" applyAlignment="1"/>
    <xf numFmtId="165" fontId="4" fillId="3" borderId="25" xfId="2" applyNumberFormat="1" applyFont="1" applyFill="1" applyBorder="1" applyAlignment="1"/>
    <xf numFmtId="165" fontId="4" fillId="6" borderId="0" xfId="2" applyNumberFormat="1" applyFont="1" applyFill="1" applyBorder="1" applyAlignment="1"/>
    <xf numFmtId="165" fontId="4" fillId="6" borderId="26" xfId="2" applyNumberFormat="1" applyFont="1" applyFill="1" applyBorder="1" applyAlignment="1"/>
    <xf numFmtId="165" fontId="4" fillId="3" borderId="27" xfId="2" applyNumberFormat="1" applyFont="1" applyFill="1" applyBorder="1" applyAlignment="1"/>
    <xf numFmtId="165" fontId="4" fillId="6" borderId="10" xfId="2" applyNumberFormat="1" applyFont="1" applyFill="1" applyBorder="1" applyAlignment="1"/>
    <xf numFmtId="43" fontId="7" fillId="0" borderId="1" xfId="2" applyFont="1" applyFill="1" applyBorder="1" applyAlignment="1">
      <alignment horizontal="center"/>
    </xf>
    <xf numFmtId="10" fontId="4" fillId="0" borderId="0" xfId="3" applyNumberFormat="1" applyFont="1" applyBorder="1"/>
    <xf numFmtId="165" fontId="4" fillId="0" borderId="28" xfId="2" applyNumberFormat="1" applyFont="1" applyBorder="1" applyAlignment="1"/>
    <xf numFmtId="165" fontId="4" fillId="0" borderId="0" xfId="2" quotePrefix="1" applyNumberFormat="1" applyFont="1" applyBorder="1" applyAlignment="1"/>
    <xf numFmtId="10" fontId="4" fillId="0" borderId="0" xfId="3" applyNumberFormat="1" applyFont="1" applyBorder="1" applyAlignment="1"/>
    <xf numFmtId="165" fontId="4" fillId="3" borderId="6" xfId="2" quotePrefix="1" applyNumberFormat="1" applyFont="1" applyFill="1" applyBorder="1" applyAlignment="1"/>
    <xf numFmtId="165" fontId="4" fillId="0" borderId="29" xfId="2" applyNumberFormat="1" applyFont="1" applyBorder="1" applyAlignment="1"/>
    <xf numFmtId="165" fontId="4" fillId="0" borderId="30" xfId="2" applyNumberFormat="1" applyFont="1" applyBorder="1" applyAlignment="1"/>
    <xf numFmtId="165" fontId="4" fillId="0" borderId="31" xfId="2" applyNumberFormat="1" applyFont="1" applyBorder="1" applyAlignment="1"/>
    <xf numFmtId="165" fontId="4" fillId="0" borderId="10" xfId="2" applyNumberFormat="1" applyFont="1" applyBorder="1" applyAlignment="1">
      <alignment horizontal="center"/>
    </xf>
    <xf numFmtId="165" fontId="4" fillId="0" borderId="32" xfId="2" applyNumberFormat="1" applyFont="1" applyBorder="1" applyAlignment="1"/>
    <xf numFmtId="166" fontId="11" fillId="0" borderId="21" xfId="3" applyNumberFormat="1" applyFont="1" applyFill="1" applyBorder="1"/>
    <xf numFmtId="1" fontId="11" fillId="0" borderId="0" xfId="1" applyNumberFormat="1" applyFont="1" applyFill="1" applyBorder="1"/>
    <xf numFmtId="165" fontId="4" fillId="0" borderId="3" xfId="2" applyNumberFormat="1" applyFont="1" applyFill="1" applyBorder="1"/>
    <xf numFmtId="165" fontId="4" fillId="0" borderId="4" xfId="2" applyNumberFormat="1" applyFont="1" applyFill="1" applyBorder="1"/>
    <xf numFmtId="165" fontId="4" fillId="0" borderId="7" xfId="2" applyNumberFormat="1" applyFont="1" applyBorder="1"/>
    <xf numFmtId="165" fontId="4" fillId="0" borderId="8" xfId="2" applyNumberFormat="1" applyFont="1" applyBorder="1"/>
    <xf numFmtId="1" fontId="4" fillId="0" borderId="0" xfId="2" applyNumberFormat="1" applyFont="1" applyFill="1" applyBorder="1"/>
    <xf numFmtId="1" fontId="4" fillId="0" borderId="0" xfId="1" quotePrefix="1" applyNumberFormat="1" applyFont="1" applyBorder="1" applyAlignment="1"/>
    <xf numFmtId="165" fontId="4" fillId="2" borderId="33" xfId="2" applyNumberFormat="1" applyFont="1" applyFill="1" applyBorder="1" applyAlignment="1">
      <alignment horizontal="left"/>
    </xf>
    <xf numFmtId="165" fontId="4" fillId="0" borderId="3" xfId="2" applyNumberFormat="1" applyFont="1" applyBorder="1"/>
    <xf numFmtId="165" fontId="4" fillId="0" borderId="4" xfId="2" applyNumberFormat="1" applyFont="1" applyBorder="1"/>
    <xf numFmtId="165" fontId="4" fillId="0" borderId="13" xfId="2" applyNumberFormat="1" applyFont="1" applyBorder="1"/>
    <xf numFmtId="165" fontId="4" fillId="0" borderId="14" xfId="2" applyNumberFormat="1" applyFont="1" applyBorder="1"/>
    <xf numFmtId="165" fontId="4" fillId="3" borderId="6" xfId="2" applyNumberFormat="1" applyFont="1" applyFill="1" applyBorder="1"/>
    <xf numFmtId="165" fontId="4" fillId="0" borderId="9" xfId="2" applyNumberFormat="1" applyFont="1" applyBorder="1" applyAlignment="1">
      <alignment horizontal="left"/>
    </xf>
    <xf numFmtId="165" fontId="4" fillId="0" borderId="0" xfId="2" applyNumberFormat="1" applyFont="1" applyBorder="1" applyAlignment="1">
      <alignment horizontal="left"/>
    </xf>
    <xf numFmtId="1" fontId="15" fillId="3" borderId="0" xfId="1" applyNumberFormat="1" applyFont="1" applyFill="1" applyBorder="1" applyAlignment="1">
      <alignment horizontal="centerContinuous"/>
    </xf>
    <xf numFmtId="1" fontId="4" fillId="3" borderId="0" xfId="1" applyNumberFormat="1" applyFont="1" applyFill="1" applyBorder="1" applyAlignment="1">
      <alignment horizontal="centerContinuous"/>
    </xf>
    <xf numFmtId="1" fontId="4" fillId="0" borderId="0" xfId="1" applyNumberFormat="1" applyFont="1" applyBorder="1" applyAlignment="1">
      <alignment horizontal="center"/>
    </xf>
    <xf numFmtId="1" fontId="16" fillId="0" borderId="0" xfId="1" applyNumberFormat="1" applyFont="1" applyBorder="1" applyAlignment="1">
      <alignment horizontal="center"/>
    </xf>
    <xf numFmtId="1" fontId="4" fillId="0" borderId="11" xfId="1" applyNumberFormat="1" applyFont="1" applyBorder="1" applyAlignment="1">
      <alignment horizontal="center"/>
    </xf>
    <xf numFmtId="165" fontId="4" fillId="0" borderId="4" xfId="2" applyNumberFormat="1" applyFont="1" applyBorder="1" applyAlignment="1">
      <alignment horizontal="center"/>
    </xf>
    <xf numFmtId="165" fontId="4" fillId="0" borderId="11" xfId="2" quotePrefix="1" applyNumberFormat="1" applyFont="1" applyBorder="1"/>
    <xf numFmtId="165" fontId="4" fillId="0" borderId="3" xfId="2" quotePrefix="1" applyNumberFormat="1" applyFont="1" applyBorder="1"/>
    <xf numFmtId="165" fontId="4" fillId="0" borderId="4" xfId="2" quotePrefix="1" applyNumberFormat="1" applyFont="1" applyBorder="1"/>
    <xf numFmtId="1" fontId="4" fillId="0" borderId="0" xfId="2" quotePrefix="1" applyNumberFormat="1" applyFont="1" applyBorder="1"/>
    <xf numFmtId="1" fontId="4" fillId="0" borderId="12" xfId="1" applyNumberFormat="1" applyFont="1" applyBorder="1" applyAlignment="1">
      <alignment horizontal="center"/>
    </xf>
    <xf numFmtId="165" fontId="4" fillId="0" borderId="14" xfId="2" applyNumberFormat="1" applyFont="1" applyBorder="1" applyAlignment="1">
      <alignment horizontal="center"/>
    </xf>
    <xf numFmtId="165" fontId="4" fillId="3" borderId="12" xfId="2" quotePrefix="1" applyNumberFormat="1" applyFont="1" applyFill="1" applyBorder="1"/>
    <xf numFmtId="165" fontId="4" fillId="0" borderId="13" xfId="2" quotePrefix="1" applyNumberFormat="1" applyFont="1" applyBorder="1"/>
    <xf numFmtId="165" fontId="4" fillId="0" borderId="14" xfId="2" quotePrefix="1" applyNumberFormat="1" applyFont="1" applyBorder="1"/>
    <xf numFmtId="165" fontId="4" fillId="3" borderId="13" xfId="2" quotePrefix="1" applyNumberFormat="1" applyFont="1" applyFill="1" applyBorder="1"/>
    <xf numFmtId="1" fontId="4" fillId="0" borderId="6" xfId="1" applyNumberFormat="1" applyFont="1" applyBorder="1" applyAlignment="1">
      <alignment horizontal="center"/>
    </xf>
    <xf numFmtId="165" fontId="4" fillId="0" borderId="8" xfId="2" applyNumberFormat="1" applyFont="1" applyBorder="1" applyAlignment="1">
      <alignment horizontal="center"/>
    </xf>
    <xf numFmtId="165" fontId="4" fillId="3" borderId="6" xfId="2" quotePrefix="1" applyNumberFormat="1" applyFont="1" applyFill="1" applyBorder="1"/>
    <xf numFmtId="165" fontId="4" fillId="3" borderId="7" xfId="2" quotePrefix="1" applyNumberFormat="1" applyFont="1" applyFill="1" applyBorder="1"/>
    <xf numFmtId="165" fontId="4" fillId="0" borderId="7" xfId="2" quotePrefix="1" applyNumberFormat="1" applyFont="1" applyBorder="1"/>
    <xf numFmtId="165" fontId="4" fillId="0" borderId="8" xfId="2" quotePrefix="1" applyNumberFormat="1" applyFont="1" applyBorder="1"/>
    <xf numFmtId="1" fontId="4" fillId="0" borderId="0" xfId="2" applyNumberFormat="1" applyFont="1" applyBorder="1"/>
    <xf numFmtId="165" fontId="7" fillId="0" borderId="3" xfId="2" applyNumberFormat="1" applyFont="1" applyBorder="1" applyAlignment="1"/>
    <xf numFmtId="165" fontId="7" fillId="0" borderId="4" xfId="2" applyNumberFormat="1" applyFont="1" applyBorder="1" applyAlignment="1"/>
    <xf numFmtId="1" fontId="4" fillId="0" borderId="0" xfId="1" applyNumberFormat="1" applyFont="1" applyFill="1" applyBorder="1" applyAlignment="1">
      <alignment horizontal="center"/>
    </xf>
    <xf numFmtId="1" fontId="4" fillId="0" borderId="0" xfId="1" applyNumberFormat="1" applyFont="1" applyFill="1" applyBorder="1" applyAlignment="1">
      <alignment horizontal="center" wrapText="1"/>
    </xf>
    <xf numFmtId="165" fontId="4" fillId="0" borderId="11" xfId="2" applyNumberFormat="1" applyFont="1" applyFill="1" applyBorder="1" applyAlignment="1">
      <alignment horizontal="left"/>
    </xf>
    <xf numFmtId="165" fontId="4" fillId="0" borderId="3" xfId="2" applyNumberFormat="1" applyFont="1" applyFill="1" applyBorder="1" applyAlignment="1">
      <alignment horizontal="left"/>
    </xf>
    <xf numFmtId="165" fontId="4" fillId="3" borderId="3" xfId="2" applyNumberFormat="1" applyFont="1" applyFill="1" applyBorder="1" applyAlignment="1">
      <alignment horizontal="left"/>
    </xf>
    <xf numFmtId="165" fontId="4" fillId="0" borderId="14" xfId="2" applyNumberFormat="1" applyFont="1" applyFill="1" applyBorder="1"/>
    <xf numFmtId="165" fontId="4" fillId="3" borderId="12" xfId="2" applyNumberFormat="1" applyFont="1" applyFill="1" applyBorder="1" applyAlignment="1">
      <alignment horizontal="left"/>
    </xf>
    <xf numFmtId="165" fontId="4" fillId="0" borderId="13" xfId="2" applyNumberFormat="1" applyFont="1" applyFill="1" applyBorder="1" applyAlignment="1">
      <alignment horizontal="left"/>
    </xf>
    <xf numFmtId="165" fontId="4" fillId="3" borderId="13" xfId="2" applyNumberFormat="1" applyFont="1" applyFill="1" applyBorder="1" applyAlignment="1">
      <alignment horizontal="left"/>
    </xf>
    <xf numFmtId="165" fontId="4" fillId="0" borderId="8" xfId="2" applyNumberFormat="1" applyFont="1" applyFill="1" applyBorder="1"/>
    <xf numFmtId="165" fontId="4" fillId="3" borderId="6" xfId="2" applyNumberFormat="1" applyFont="1" applyFill="1" applyBorder="1" applyAlignment="1">
      <alignment horizontal="left"/>
    </xf>
    <xf numFmtId="165" fontId="4" fillId="3" borderId="7" xfId="2" applyNumberFormat="1" applyFont="1" applyFill="1" applyBorder="1" applyAlignment="1">
      <alignment horizontal="left"/>
    </xf>
    <xf numFmtId="1" fontId="7" fillId="0" borderId="0" xfId="1" applyNumberFormat="1" applyFont="1" applyFill="1" applyBorder="1" applyAlignment="1"/>
    <xf numFmtId="1" fontId="4" fillId="0" borderId="0" xfId="1" applyNumberFormat="1" applyFont="1" applyFill="1" applyAlignment="1"/>
    <xf numFmtId="166" fontId="4" fillId="0" borderId="17" xfId="3" applyNumberFormat="1" applyFont="1" applyBorder="1" applyAlignment="1"/>
    <xf numFmtId="166" fontId="4" fillId="0" borderId="34" xfId="3" applyNumberFormat="1" applyFont="1" applyBorder="1" applyAlignment="1"/>
    <xf numFmtId="166" fontId="4" fillId="0" borderId="3" xfId="3" applyNumberFormat="1" applyFont="1" applyBorder="1" applyAlignment="1"/>
    <xf numFmtId="166" fontId="4" fillId="0" borderId="35" xfId="3" applyNumberFormat="1" applyFont="1" applyBorder="1" applyAlignment="1"/>
    <xf numFmtId="2" fontId="4" fillId="0" borderId="25" xfId="1" applyNumberFormat="1" applyFont="1" applyFill="1" applyBorder="1" applyAlignment="1"/>
    <xf numFmtId="166" fontId="4" fillId="3" borderId="25" xfId="3" applyNumberFormat="1" applyFont="1" applyFill="1" applyBorder="1"/>
    <xf numFmtId="166" fontId="4" fillId="0" borderId="36" xfId="3" applyNumberFormat="1" applyFont="1" applyBorder="1" applyAlignment="1"/>
    <xf numFmtId="166" fontId="4" fillId="0" borderId="13" xfId="3" applyNumberFormat="1" applyFont="1" applyFill="1" applyBorder="1"/>
    <xf numFmtId="166" fontId="4" fillId="0" borderId="13" xfId="3" applyNumberFormat="1" applyFont="1" applyBorder="1" applyAlignment="1"/>
    <xf numFmtId="166" fontId="4" fillId="0" borderId="37" xfId="3" applyNumberFormat="1" applyFont="1" applyBorder="1" applyAlignment="1"/>
    <xf numFmtId="166" fontId="4" fillId="3" borderId="0" xfId="3" applyNumberFormat="1" applyFont="1" applyFill="1" applyBorder="1"/>
    <xf numFmtId="166" fontId="4" fillId="0" borderId="37" xfId="3" applyNumberFormat="1" applyFont="1" applyFill="1" applyBorder="1"/>
    <xf numFmtId="166" fontId="4" fillId="0" borderId="16" xfId="3" applyNumberFormat="1" applyFont="1" applyFill="1" applyBorder="1"/>
    <xf numFmtId="166" fontId="4" fillId="0" borderId="0" xfId="3" applyNumberFormat="1" applyFont="1" applyBorder="1" applyAlignment="1"/>
    <xf numFmtId="166" fontId="4" fillId="0" borderId="0" xfId="3" applyNumberFormat="1" applyFont="1" applyFill="1" applyBorder="1"/>
    <xf numFmtId="166" fontId="4" fillId="0" borderId="38" xfId="3" applyNumberFormat="1" applyFont="1" applyFill="1" applyBorder="1"/>
    <xf numFmtId="166" fontId="4" fillId="3" borderId="27" xfId="3" applyNumberFormat="1" applyFont="1" applyFill="1" applyBorder="1"/>
    <xf numFmtId="166" fontId="4" fillId="3" borderId="10" xfId="3" applyNumberFormat="1" applyFont="1" applyFill="1" applyBorder="1"/>
    <xf numFmtId="2" fontId="4" fillId="0" borderId="0" xfId="1" applyNumberFormat="1" applyFont="1" applyFill="1" applyBorder="1" applyAlignment="1"/>
    <xf numFmtId="1" fontId="14" fillId="0" borderId="0" xfId="1" applyNumberFormat="1" applyFont="1" applyBorder="1" applyAlignment="1">
      <alignment horizontal="center"/>
    </xf>
    <xf numFmtId="1" fontId="14" fillId="0" borderId="1" xfId="1" applyNumberFormat="1" applyFont="1" applyBorder="1" applyAlignment="1">
      <alignment horizontal="center"/>
    </xf>
    <xf numFmtId="166" fontId="7" fillId="0" borderId="32" xfId="3" applyNumberFormat="1" applyFont="1" applyBorder="1"/>
    <xf numFmtId="166" fontId="7" fillId="0" borderId="21" xfId="3" applyNumberFormat="1" applyFont="1" applyBorder="1"/>
    <xf numFmtId="166" fontId="7" fillId="0" borderId="39" xfId="3" applyNumberFormat="1" applyFont="1" applyBorder="1"/>
    <xf numFmtId="1" fontId="4" fillId="0" borderId="30" xfId="1" applyNumberFormat="1" applyFont="1" applyBorder="1" applyAlignment="1">
      <alignment horizontal="center"/>
    </xf>
    <xf numFmtId="1" fontId="14" fillId="0" borderId="28" xfId="1" applyNumberFormat="1" applyFont="1" applyBorder="1" applyAlignment="1">
      <alignment horizontal="center"/>
    </xf>
    <xf numFmtId="166" fontId="11" fillId="0" borderId="25" xfId="3" applyNumberFormat="1" applyFont="1" applyBorder="1"/>
    <xf numFmtId="166" fontId="11" fillId="0" borderId="0" xfId="3" applyNumberFormat="1" applyFont="1" applyBorder="1"/>
    <xf numFmtId="166" fontId="11" fillId="3" borderId="0" xfId="3" applyNumberFormat="1" applyFont="1" applyFill="1" applyBorder="1"/>
    <xf numFmtId="166" fontId="4" fillId="3" borderId="0" xfId="3" applyNumberFormat="1" applyFont="1" applyFill="1" applyBorder="1" applyAlignment="1"/>
    <xf numFmtId="166" fontId="7" fillId="3" borderId="26" xfId="3" applyNumberFormat="1" applyFont="1" applyFill="1" applyBorder="1"/>
    <xf numFmtId="1" fontId="14" fillId="0" borderId="30" xfId="1" applyNumberFormat="1" applyFont="1" applyBorder="1" applyAlignment="1">
      <alignment horizontal="center"/>
    </xf>
    <xf numFmtId="166" fontId="7" fillId="3" borderId="0" xfId="3" applyNumberFormat="1" applyFont="1" applyFill="1" applyBorder="1"/>
    <xf numFmtId="166" fontId="11" fillId="0" borderId="25" xfId="3" applyNumberFormat="1" applyFont="1" applyFill="1" applyBorder="1"/>
    <xf numFmtId="166" fontId="11" fillId="0" borderId="0" xfId="3" applyNumberFormat="1" applyFont="1" applyFill="1" applyBorder="1"/>
    <xf numFmtId="166" fontId="4" fillId="3" borderId="26" xfId="3" applyNumberFormat="1" applyFont="1" applyFill="1" applyBorder="1" applyAlignment="1"/>
    <xf numFmtId="1" fontId="4" fillId="0" borderId="33" xfId="1" applyNumberFormat="1" applyFont="1" applyBorder="1" applyAlignment="1">
      <alignment horizontal="center"/>
    </xf>
    <xf numFmtId="1" fontId="14" fillId="0" borderId="33" xfId="1" applyNumberFormat="1" applyFont="1" applyBorder="1" applyAlignment="1">
      <alignment horizontal="center"/>
    </xf>
    <xf numFmtId="166" fontId="11" fillId="0" borderId="27" xfId="3" applyNumberFormat="1" applyFont="1" applyFill="1" applyBorder="1"/>
    <xf numFmtId="166" fontId="11" fillId="0" borderId="10" xfId="3" applyNumberFormat="1" applyFont="1" applyFill="1" applyBorder="1"/>
    <xf numFmtId="166" fontId="11" fillId="0" borderId="40" xfId="3" applyNumberFormat="1" applyFont="1" applyFill="1" applyBorder="1"/>
    <xf numFmtId="1" fontId="3" fillId="0" borderId="0" xfId="1" applyNumberFormat="1" applyFont="1" applyBorder="1" applyAlignment="1">
      <alignment horizontal="left"/>
    </xf>
    <xf numFmtId="1" fontId="4" fillId="0" borderId="0" xfId="1" applyNumberFormat="1" applyFont="1" applyBorder="1" applyAlignment="1">
      <alignment horizontal="left"/>
    </xf>
    <xf numFmtId="1" fontId="4" fillId="0" borderId="10" xfId="1" applyNumberFormat="1" applyFont="1" applyBorder="1" applyAlignment="1">
      <alignment horizontal="left"/>
    </xf>
    <xf numFmtId="1" fontId="4" fillId="0" borderId="11" xfId="1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/>
    </xf>
    <xf numFmtId="165" fontId="4" fillId="0" borderId="4" xfId="2" applyNumberFormat="1" applyFont="1" applyFill="1" applyBorder="1" applyAlignment="1"/>
    <xf numFmtId="165" fontId="4" fillId="0" borderId="11" xfId="2" quotePrefix="1" applyNumberFormat="1" applyFont="1" applyFill="1" applyBorder="1" applyAlignment="1"/>
    <xf numFmtId="165" fontId="4" fillId="0" borderId="3" xfId="2" applyNumberFormat="1" applyFont="1" applyFill="1" applyBorder="1" applyAlignment="1"/>
    <xf numFmtId="1" fontId="4" fillId="0" borderId="0" xfId="2" applyNumberFormat="1" applyFont="1" applyFill="1" applyBorder="1" applyAlignment="1"/>
    <xf numFmtId="1" fontId="4" fillId="0" borderId="12" xfId="1" applyNumberFormat="1" applyFont="1" applyFill="1" applyBorder="1" applyAlignment="1">
      <alignment horizontal="center"/>
    </xf>
    <xf numFmtId="165" fontId="4" fillId="0" borderId="13" xfId="2" applyNumberFormat="1" applyFont="1" applyFill="1" applyBorder="1" applyAlignment="1">
      <alignment horizontal="center"/>
    </xf>
    <xf numFmtId="165" fontId="4" fillId="0" borderId="14" xfId="2" applyNumberFormat="1" applyFont="1" applyFill="1" applyBorder="1" applyAlignment="1"/>
    <xf numFmtId="165" fontId="4" fillId="3" borderId="13" xfId="2" quotePrefix="1" applyNumberFormat="1" applyFont="1" applyFill="1" applyBorder="1" applyAlignment="1"/>
    <xf numFmtId="1" fontId="4" fillId="0" borderId="6" xfId="1" applyNumberFormat="1" applyFont="1" applyFill="1" applyBorder="1" applyAlignment="1">
      <alignment horizontal="center"/>
    </xf>
    <xf numFmtId="165" fontId="4" fillId="0" borderId="7" xfId="2" applyNumberFormat="1" applyFont="1" applyFill="1" applyBorder="1" applyAlignment="1">
      <alignment horizontal="center"/>
    </xf>
    <xf numFmtId="165" fontId="4" fillId="0" borderId="8" xfId="2" applyNumberFormat="1" applyFont="1" applyFill="1" applyBorder="1" applyAlignment="1"/>
    <xf numFmtId="165" fontId="4" fillId="3" borderId="7" xfId="2" quotePrefix="1" applyNumberFormat="1" applyFont="1" applyFill="1" applyBorder="1" applyAlignment="1"/>
    <xf numFmtId="165" fontId="4" fillId="0" borderId="8" xfId="2" quotePrefix="1" applyNumberFormat="1" applyFont="1" applyFill="1" applyBorder="1" applyAlignment="1"/>
    <xf numFmtId="165" fontId="4" fillId="0" borderId="12" xfId="2" quotePrefix="1" applyNumberFormat="1" applyFont="1" applyFill="1" applyBorder="1" applyAlignment="1"/>
    <xf numFmtId="165" fontId="4" fillId="0" borderId="14" xfId="2" quotePrefix="1" applyNumberFormat="1" applyFont="1" applyFill="1" applyBorder="1" applyAlignment="1"/>
    <xf numFmtId="165" fontId="4" fillId="0" borderId="6" xfId="2" quotePrefix="1" applyNumberFormat="1" applyFont="1" applyFill="1" applyBorder="1" applyAlignment="1"/>
    <xf numFmtId="165" fontId="4" fillId="0" borderId="0" xfId="2" applyNumberFormat="1" applyFont="1" applyFill="1" applyAlignment="1"/>
    <xf numFmtId="1" fontId="7" fillId="0" borderId="0" xfId="1" applyNumberFormat="1" applyFont="1" applyFill="1" applyBorder="1" applyAlignment="1">
      <alignment horizontal="left"/>
    </xf>
    <xf numFmtId="165" fontId="4" fillId="0" borderId="0" xfId="2" applyNumberFormat="1" applyFont="1" applyFill="1" applyBorder="1" applyAlignment="1">
      <alignment horizontal="left"/>
    </xf>
    <xf numFmtId="1" fontId="4" fillId="0" borderId="0" xfId="1" applyNumberFormat="1" applyFont="1" applyFill="1" applyAlignment="1">
      <alignment horizontal="center"/>
    </xf>
    <xf numFmtId="1" fontId="4" fillId="0" borderId="0" xfId="1" applyNumberFormat="1" applyFont="1" applyFill="1" applyAlignment="1">
      <alignment horizontal="left"/>
    </xf>
    <xf numFmtId="165" fontId="4" fillId="0" borderId="0" xfId="2" applyNumberFormat="1" applyFont="1" applyFill="1" applyAlignment="1">
      <alignment horizontal="left"/>
    </xf>
    <xf numFmtId="167" fontId="4" fillId="0" borderId="4" xfId="2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left"/>
    </xf>
    <xf numFmtId="165" fontId="4" fillId="0" borderId="14" xfId="2" applyNumberFormat="1" applyFont="1" applyFill="1" applyBorder="1" applyAlignment="1">
      <alignment horizontal="center"/>
    </xf>
    <xf numFmtId="165" fontId="4" fillId="3" borderId="14" xfId="2" applyNumberFormat="1" applyFont="1" applyFill="1" applyBorder="1" applyAlignment="1">
      <alignment horizontal="left"/>
    </xf>
    <xf numFmtId="167" fontId="4" fillId="0" borderId="14" xfId="2" applyNumberFormat="1" applyFont="1" applyFill="1" applyBorder="1" applyAlignment="1">
      <alignment horizontal="center"/>
    </xf>
    <xf numFmtId="167" fontId="4" fillId="0" borderId="8" xfId="2" applyNumberFormat="1" applyFont="1" applyFill="1" applyBorder="1" applyAlignment="1">
      <alignment horizontal="center"/>
    </xf>
    <xf numFmtId="1" fontId="4" fillId="0" borderId="0" xfId="1" applyNumberFormat="1" applyFont="1" applyAlignment="1">
      <alignment horizontal="right"/>
    </xf>
    <xf numFmtId="165" fontId="4" fillId="0" borderId="41" xfId="2" applyNumberFormat="1" applyFont="1" applyFill="1" applyBorder="1" applyAlignment="1"/>
    <xf numFmtId="165" fontId="4" fillId="0" borderId="42" xfId="2" applyNumberFormat="1" applyFont="1" applyFill="1" applyBorder="1" applyAlignment="1"/>
    <xf numFmtId="165" fontId="4" fillId="0" borderId="9" xfId="2" applyNumberFormat="1" applyFont="1" applyFill="1" applyBorder="1" applyAlignment="1"/>
    <xf numFmtId="165" fontId="4" fillId="0" borderId="0" xfId="2" applyNumberFormat="1" applyFont="1" applyFill="1" applyBorder="1" applyAlignment="1">
      <alignment horizontal="center"/>
    </xf>
    <xf numFmtId="165" fontId="4" fillId="0" borderId="4" xfId="2" applyNumberFormat="1" applyFont="1" applyFill="1" applyBorder="1" applyAlignment="1">
      <alignment horizontal="center"/>
    </xf>
    <xf numFmtId="1" fontId="4" fillId="0" borderId="8" xfId="2" applyNumberFormat="1" applyFont="1" applyFill="1" applyBorder="1" applyAlignment="1">
      <alignment horizontal="center"/>
    </xf>
    <xf numFmtId="1" fontId="4" fillId="0" borderId="0" xfId="1" applyNumberFormat="1" applyFont="1" applyFill="1" applyAlignment="1">
      <alignment horizontal="right"/>
    </xf>
    <xf numFmtId="165" fontId="4" fillId="0" borderId="43" xfId="2" applyNumberFormat="1" applyFont="1" applyFill="1" applyBorder="1" applyAlignment="1"/>
    <xf numFmtId="2" fontId="4" fillId="0" borderId="0" xfId="1" applyNumberFormat="1" applyFont="1" applyAlignment="1"/>
    <xf numFmtId="2" fontId="7" fillId="0" borderId="0" xfId="1" applyNumberFormat="1" applyFont="1" applyFill="1" applyAlignment="1">
      <alignment horizontal="center"/>
    </xf>
    <xf numFmtId="1" fontId="7" fillId="0" borderId="0" xfId="1" applyNumberFormat="1" applyFont="1" applyFill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1" fontId="4" fillId="0" borderId="11" xfId="1" applyNumberFormat="1" applyFont="1" applyBorder="1" applyAlignment="1"/>
    <xf numFmtId="1" fontId="4" fillId="0" borderId="3" xfId="1" applyNumberFormat="1" applyFont="1" applyBorder="1" applyAlignment="1"/>
    <xf numFmtId="1" fontId="4" fillId="0" borderId="4" xfId="1" applyNumberFormat="1" applyFont="1" applyBorder="1" applyAlignment="1"/>
    <xf numFmtId="1" fontId="17" fillId="7" borderId="12" xfId="2" applyNumberFormat="1" applyFont="1" applyFill="1" applyBorder="1" applyAlignment="1"/>
    <xf numFmtId="1" fontId="4" fillId="0" borderId="13" xfId="1" applyNumberFormat="1" applyFont="1" applyBorder="1" applyAlignment="1"/>
    <xf numFmtId="1" fontId="4" fillId="0" borderId="14" xfId="1" applyNumberFormat="1" applyFont="1" applyBorder="1" applyAlignment="1"/>
    <xf numFmtId="1" fontId="17" fillId="7" borderId="13" xfId="2" applyNumberFormat="1" applyFont="1" applyFill="1" applyBorder="1" applyAlignment="1"/>
    <xf numFmtId="1" fontId="17" fillId="7" borderId="6" xfId="2" applyNumberFormat="1" applyFont="1" applyFill="1" applyBorder="1" applyAlignment="1"/>
    <xf numFmtId="1" fontId="17" fillId="7" borderId="7" xfId="2" applyNumberFormat="1" applyFont="1" applyFill="1" applyBorder="1" applyAlignment="1"/>
    <xf numFmtId="1" fontId="4" fillId="0" borderId="44" xfId="1" applyNumberFormat="1" applyFont="1" applyBorder="1" applyAlignment="1">
      <alignment horizontal="center"/>
    </xf>
    <xf numFmtId="165" fontId="4" fillId="0" borderId="45" xfId="2" applyNumberFormat="1" applyFont="1" applyBorder="1" applyAlignment="1">
      <alignment horizontal="center"/>
    </xf>
    <xf numFmtId="165" fontId="4" fillId="0" borderId="41" xfId="2" quotePrefix="1" applyNumberFormat="1" applyFont="1" applyBorder="1"/>
    <xf numFmtId="165" fontId="4" fillId="0" borderId="42" xfId="2" quotePrefix="1" applyNumberFormat="1" applyFont="1" applyBorder="1"/>
    <xf numFmtId="165" fontId="4" fillId="0" borderId="42" xfId="2" applyNumberFormat="1" applyFont="1" applyBorder="1"/>
    <xf numFmtId="165" fontId="4" fillId="0" borderId="43" xfId="2" applyNumberFormat="1" applyFont="1" applyBorder="1"/>
    <xf numFmtId="2" fontId="4" fillId="0" borderId="0" xfId="1" applyNumberFormat="1" applyFont="1" applyFill="1" applyAlignment="1">
      <alignment horizontal="left"/>
    </xf>
    <xf numFmtId="165" fontId="4" fillId="0" borderId="12" xfId="2" applyNumberFormat="1" applyFont="1" applyBorder="1"/>
    <xf numFmtId="165" fontId="4" fillId="8" borderId="3" xfId="2" applyNumberFormat="1" applyFont="1" applyFill="1" applyBorder="1"/>
    <xf numFmtId="165" fontId="4" fillId="8" borderId="35" xfId="2" applyNumberFormat="1" applyFont="1" applyFill="1" applyBorder="1"/>
    <xf numFmtId="165" fontId="4" fillId="8" borderId="13" xfId="2" applyNumberFormat="1" applyFont="1" applyFill="1" applyBorder="1"/>
    <xf numFmtId="165" fontId="4" fillId="8" borderId="37" xfId="2" applyNumberFormat="1" applyFont="1" applyFill="1" applyBorder="1"/>
    <xf numFmtId="165" fontId="4" fillId="0" borderId="11" xfId="2" applyNumberFormat="1" applyFont="1" applyBorder="1" applyAlignment="1"/>
    <xf numFmtId="165" fontId="4" fillId="0" borderId="35" xfId="2" applyNumberFormat="1" applyFont="1" applyBorder="1" applyAlignment="1"/>
    <xf numFmtId="165" fontId="17" fillId="7" borderId="12" xfId="2" applyNumberFormat="1" applyFont="1" applyFill="1" applyBorder="1" applyAlignment="1"/>
    <xf numFmtId="165" fontId="4" fillId="0" borderId="37" xfId="2" applyNumberFormat="1" applyFont="1" applyBorder="1" applyAlignment="1"/>
    <xf numFmtId="165" fontId="17" fillId="7" borderId="13" xfId="2" applyNumberFormat="1" applyFont="1" applyFill="1" applyBorder="1" applyAlignment="1"/>
    <xf numFmtId="165" fontId="17" fillId="7" borderId="6" xfId="2" applyNumberFormat="1" applyFont="1" applyFill="1" applyBorder="1" applyAlignment="1"/>
    <xf numFmtId="165" fontId="17" fillId="7" borderId="7" xfId="2" applyNumberFormat="1" applyFont="1" applyFill="1" applyBorder="1" applyAlignment="1"/>
    <xf numFmtId="165" fontId="4" fillId="0" borderId="46" xfId="2" applyNumberFormat="1" applyFont="1" applyBorder="1"/>
    <xf numFmtId="2" fontId="4" fillId="0" borderId="0" xfId="1" applyNumberFormat="1" applyFont="1" applyBorder="1" applyAlignment="1"/>
    <xf numFmtId="166" fontId="4" fillId="0" borderId="0" xfId="3" applyNumberFormat="1" applyFont="1" applyAlignment="1"/>
    <xf numFmtId="1" fontId="4" fillId="9" borderId="23" xfId="0" applyNumberFormat="1" applyFont="1" applyFill="1" applyBorder="1" applyAlignment="1"/>
    <xf numFmtId="1" fontId="4" fillId="9" borderId="9" xfId="0" applyNumberFormat="1" applyFont="1" applyFill="1" applyBorder="1" applyAlignment="1">
      <alignment horizontal="center"/>
    </xf>
    <xf numFmtId="1" fontId="4" fillId="9" borderId="24" xfId="0" applyNumberFormat="1" applyFont="1" applyFill="1" applyBorder="1" applyAlignment="1"/>
    <xf numFmtId="1" fontId="4" fillId="9" borderId="25" xfId="0" applyNumberFormat="1" applyFont="1" applyFill="1" applyBorder="1" applyAlignment="1"/>
    <xf numFmtId="168" fontId="4" fillId="9" borderId="0" xfId="2" applyNumberFormat="1" applyFont="1" applyFill="1" applyBorder="1" applyAlignment="1"/>
    <xf numFmtId="169" fontId="4" fillId="9" borderId="26" xfId="2" applyNumberFormat="1" applyFont="1" applyFill="1" applyBorder="1" applyAlignment="1"/>
    <xf numFmtId="1" fontId="4" fillId="9" borderId="27" xfId="0" applyNumberFormat="1" applyFont="1" applyFill="1" applyBorder="1" applyAlignment="1"/>
    <xf numFmtId="168" fontId="4" fillId="9" borderId="21" xfId="2" applyNumberFormat="1" applyFont="1" applyFill="1" applyBorder="1" applyAlignment="1"/>
    <xf numFmtId="169" fontId="4" fillId="9" borderId="39" xfId="2" applyNumberFormat="1" applyFont="1" applyFill="1" applyBorder="1" applyAlignment="1"/>
  </cellXfs>
  <cellStyles count="4">
    <cellStyle name="Comma 10 2 3" xfId="2"/>
    <cellStyle name="Normal" xfId="0" builtinId="0"/>
    <cellStyle name="Normal 58" xfId="1"/>
    <cellStyle name="Percent 10" xfId="3"/>
  </cellStyles>
  <dxfs count="1"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esourcePlanning\2023%20IRP\AURORA\Levelized%20Costs\Levelized%20Cost%20Final%20for%20Book\2023%20ERP_Levelized%20cost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coa\Data\shared\2000%20CAPITAL%20BUDGET\COAL%20HAULERS\2000%20coal%20price%20reduction%20analysis%20LEASE%20OP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SCCLP\2005\Quarterly%20Reporting\1Q%2005\Consolidating%20Financials%2003%2031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coa\Data\shared\2000%20CAPITAL%20BUDGET\COAL%20HAULERS\2000%20coal%20price%20reduction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dget\2011%20Bgt\Units\11%20AOP_A_mo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Temporary%20Internet%20Files\Content.Outlook\S5M2I7E6\1&amp;2%20Section%203%202011%20AOP\Section%203\Section%203%20SpreadSheet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wer%20Costs\Resources\Coal\WEC%20Pricing%20Analysis\2012\Colstrip%201&amp;2%202012%20AOP%20Final%20Versio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IRP%20-%20Post%20Analysis/Aurora/Model%20Runs/RFP%20Phase%20II/Rev12_Base_Oct2011Gasprice/XMP_DB_2010-02_2011RFP_PhaseII_Oct2011GasPrice_111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_DATA_"/>
      <sheetName val="Chart Data"/>
      <sheetName val="Capacity Component  Chart"/>
      <sheetName val="LCOE  Components Chart"/>
      <sheetName val="Conservation by Capacity Chart"/>
      <sheetName val="Peak Capacity ELCC Chart"/>
      <sheetName val="Conservation  $MWH Chart"/>
      <sheetName val="Conservation Cumulative $-KWYR"/>
      <sheetName val="DSM Data"/>
      <sheetName val="DSM Peak Cap 2023 EPR"/>
      <sheetName val="Renewables &gt;&gt;&gt;"/>
      <sheetName val="Offshore Wind"/>
      <sheetName val="Solar "/>
      <sheetName val="Wind"/>
      <sheetName val="Nuclear"/>
      <sheetName val="Solar East"/>
      <sheetName val="Solar DER"/>
      <sheetName val="MT Wind "/>
      <sheetName val="WY Wind"/>
      <sheetName val="Capcacity Resourcs&gt;&gt;&gt;"/>
      <sheetName val="Peaker Frame"/>
      <sheetName val="Biodiesel"/>
      <sheetName val="Recip"/>
      <sheetName val="Battery 2 Hr"/>
      <sheetName val="Battery 4 Hr"/>
      <sheetName val="Battery 6 Hr "/>
      <sheetName val="Pumped Hydro"/>
      <sheetName val="DR"/>
      <sheetName val="Assumptions"/>
      <sheetName val="LPProblem"/>
      <sheetName val="GenericFOM"/>
      <sheetName val="Generics_Renewable"/>
      <sheetName val="Generics_Transmission"/>
      <sheetName val="Flex"/>
      <sheetName val="Gas Transport"/>
      <sheetName val="Oil Backup"/>
      <sheetName val="GenericCapCost"/>
      <sheetName val="FOM Cost Curves"/>
      <sheetName val="Book Life"/>
      <sheetName val="WACC"/>
    </sheetNames>
    <sheetDataSet>
      <sheetData sheetId="0"/>
      <sheetData sheetId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(All Generics)_2015 IRP Base_NoCO2</v>
          </cell>
        </row>
        <row r="2">
          <cell r="A2" t="str">
            <v>PSM III - Portfolio Optimization Analysis v20.0</v>
          </cell>
        </row>
        <row r="7">
          <cell r="C7">
            <v>2023</v>
          </cell>
          <cell r="P7">
            <v>6.7000000000000004E-2</v>
          </cell>
        </row>
        <row r="8">
          <cell r="P8">
            <v>100</v>
          </cell>
        </row>
        <row r="9">
          <cell r="C9">
            <v>2043</v>
          </cell>
          <cell r="N9">
            <v>1.2</v>
          </cell>
          <cell r="P9">
            <v>0</v>
          </cell>
        </row>
        <row r="10">
          <cell r="G10">
            <v>22.672487499999995</v>
          </cell>
          <cell r="H10">
            <v>18.109273532481364</v>
          </cell>
          <cell r="I10">
            <v>28.874212221426241</v>
          </cell>
          <cell r="J10">
            <v>39.657361836046633</v>
          </cell>
          <cell r="K10">
            <v>17.82</v>
          </cell>
          <cell r="L10">
            <v>17.82</v>
          </cell>
          <cell r="M10">
            <v>18.109273532481364</v>
          </cell>
          <cell r="N10">
            <v>40.975000000000001</v>
          </cell>
          <cell r="O10">
            <v>16.100000000000001</v>
          </cell>
          <cell r="P10">
            <v>40.975000000000001</v>
          </cell>
          <cell r="S10">
            <v>18.165351904966844</v>
          </cell>
        </row>
        <row r="11">
          <cell r="P11">
            <v>5</v>
          </cell>
        </row>
        <row r="12">
          <cell r="H12" t="str">
            <v>ITC</v>
          </cell>
        </row>
        <row r="14">
          <cell r="C14">
            <v>2.5000000000000001E-2</v>
          </cell>
        </row>
        <row r="15">
          <cell r="C15">
            <v>2.5000000000000001E-2</v>
          </cell>
          <cell r="G15">
            <v>46.272455646384103</v>
          </cell>
          <cell r="M15">
            <v>45.536493120572317</v>
          </cell>
        </row>
        <row r="16">
          <cell r="C16">
            <v>2.5000000000000001E-2</v>
          </cell>
          <cell r="N16">
            <v>31.211585299110574</v>
          </cell>
          <cell r="P16">
            <v>59.096576962028998</v>
          </cell>
          <cell r="S16">
            <v>27.799792574106593</v>
          </cell>
        </row>
        <row r="17">
          <cell r="C17">
            <v>30</v>
          </cell>
        </row>
        <row r="18">
          <cell r="C18">
            <v>30</v>
          </cell>
        </row>
        <row r="19">
          <cell r="C19">
            <v>30</v>
          </cell>
          <cell r="G19">
            <v>0</v>
          </cell>
          <cell r="K19">
            <v>0.97</v>
          </cell>
          <cell r="O19">
            <v>5.5E-2</v>
          </cell>
        </row>
        <row r="20">
          <cell r="G20">
            <v>0.15</v>
          </cell>
          <cell r="O20">
            <v>9.4E-2</v>
          </cell>
        </row>
        <row r="21">
          <cell r="C21">
            <v>1.2E-2</v>
          </cell>
          <cell r="G21">
            <v>2.5000000000000001E-2</v>
          </cell>
          <cell r="K21">
            <v>0.03</v>
          </cell>
          <cell r="O21">
            <v>0.51500000000000001</v>
          </cell>
        </row>
        <row r="22">
          <cell r="C22">
            <v>0.4</v>
          </cell>
          <cell r="G22">
            <v>0.85</v>
          </cell>
          <cell r="K22">
            <v>0.97</v>
          </cell>
        </row>
        <row r="23">
          <cell r="C23">
            <v>2.5000000000000001E-2</v>
          </cell>
          <cell r="G23">
            <v>0.3</v>
          </cell>
          <cell r="K23">
            <v>0.13</v>
          </cell>
          <cell r="O23">
            <v>0.48499999999999999</v>
          </cell>
        </row>
        <row r="24">
          <cell r="C24">
            <v>4.1300000000000001E-4</v>
          </cell>
          <cell r="G24">
            <v>0.5</v>
          </cell>
          <cell r="K24">
            <v>0.13700000000000001</v>
          </cell>
          <cell r="O24">
            <v>6.8000000000000005E-2</v>
          </cell>
        </row>
        <row r="25">
          <cell r="C25">
            <v>0.79</v>
          </cell>
          <cell r="O25">
            <v>7.3899999999999993E-2</v>
          </cell>
        </row>
        <row r="26">
          <cell r="C26">
            <v>0.21</v>
          </cell>
          <cell r="K26">
            <v>0.9</v>
          </cell>
        </row>
        <row r="27">
          <cell r="C27">
            <v>0.21</v>
          </cell>
        </row>
        <row r="28">
          <cell r="K28">
            <v>1</v>
          </cell>
        </row>
        <row r="29">
          <cell r="C29">
            <v>4.6900000000000002E-4</v>
          </cell>
        </row>
        <row r="30">
          <cell r="C30">
            <v>1.2</v>
          </cell>
          <cell r="G30">
            <v>0.25</v>
          </cell>
        </row>
        <row r="31">
          <cell r="C31">
            <v>1.2500000000000001E-2</v>
          </cell>
          <cell r="G31">
            <v>6.0999999999999999E-2</v>
          </cell>
          <cell r="K31">
            <v>0</v>
          </cell>
        </row>
        <row r="32">
          <cell r="C32">
            <v>3.0499999999999999E-2</v>
          </cell>
          <cell r="G32">
            <v>0</v>
          </cell>
          <cell r="K32">
            <v>0</v>
          </cell>
        </row>
        <row r="33">
          <cell r="C33">
            <v>0.5</v>
          </cell>
          <cell r="K33">
            <v>0.55000000000000004</v>
          </cell>
        </row>
        <row r="34">
          <cell r="C34">
            <v>30</v>
          </cell>
          <cell r="I34" t="str">
            <v>Transmission Peak Credit</v>
          </cell>
          <cell r="K34">
            <v>0.84</v>
          </cell>
        </row>
        <row r="49">
          <cell r="C49">
            <v>1310.4487704776809</v>
          </cell>
          <cell r="D49">
            <v>1217.6253159021785</v>
          </cell>
          <cell r="E49">
            <v>1152.1028773782946</v>
          </cell>
          <cell r="F49">
            <v>1102.9610484853815</v>
          </cell>
          <cell r="G49">
            <v>1059.2794228027922</v>
          </cell>
          <cell r="H49">
            <v>1010.1375939098792</v>
          </cell>
          <cell r="I49">
            <v>971.91617143761357</v>
          </cell>
          <cell r="J49">
            <v>933.6947489653478</v>
          </cell>
          <cell r="K49">
            <v>922.48768187615906</v>
          </cell>
          <cell r="L49">
            <v>910.81649751409054</v>
          </cell>
          <cell r="M49">
            <v>899.14531315202521</v>
          </cell>
          <cell r="N49">
            <v>887.47412878995988</v>
          </cell>
          <cell r="O49">
            <v>875.80294442789136</v>
          </cell>
          <cell r="P49">
            <v>864.13176006582489</v>
          </cell>
          <cell r="Q49">
            <v>852.46057570375638</v>
          </cell>
          <cell r="R49">
            <v>840.78939134169093</v>
          </cell>
          <cell r="S49">
            <v>829.11820697962548</v>
          </cell>
          <cell r="T49">
            <v>817.44702261755697</v>
          </cell>
          <cell r="U49">
            <v>805.7758382554905</v>
          </cell>
          <cell r="V49">
            <v>794.10465389342221</v>
          </cell>
        </row>
        <row r="90">
          <cell r="C90">
            <v>0.5</v>
          </cell>
        </row>
        <row r="91">
          <cell r="C91">
            <v>0.5</v>
          </cell>
        </row>
        <row r="92">
          <cell r="C92">
            <v>0.25</v>
          </cell>
        </row>
        <row r="120">
          <cell r="C120">
            <v>0.3</v>
          </cell>
          <cell r="D120">
            <v>0.3</v>
          </cell>
          <cell r="E120">
            <v>0.3</v>
          </cell>
          <cell r="F120">
            <v>0.3</v>
          </cell>
          <cell r="G120">
            <v>0.3</v>
          </cell>
          <cell r="H120">
            <v>0.3</v>
          </cell>
          <cell r="I120">
            <v>0.3</v>
          </cell>
          <cell r="J120">
            <v>0.3</v>
          </cell>
          <cell r="K120">
            <v>0.3</v>
          </cell>
          <cell r="L120">
            <v>0.3</v>
          </cell>
          <cell r="M120">
            <v>0.3</v>
          </cell>
          <cell r="N120">
            <v>0.3</v>
          </cell>
          <cell r="O120">
            <v>0.3</v>
          </cell>
          <cell r="P120">
            <v>0.3</v>
          </cell>
          <cell r="Q120">
            <v>0.3</v>
          </cell>
          <cell r="R120">
            <v>0.3</v>
          </cell>
          <cell r="S120">
            <v>0.3</v>
          </cell>
          <cell r="T120">
            <v>0.3</v>
          </cell>
          <cell r="U120">
            <v>0.3</v>
          </cell>
          <cell r="V120">
            <v>0.3</v>
          </cell>
        </row>
      </sheetData>
      <sheetData sheetId="29">
        <row r="47">
          <cell r="B47">
            <v>0</v>
          </cell>
          <cell r="C47">
            <v>0</v>
          </cell>
          <cell r="D47">
            <v>100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>
            <v>0</v>
          </cell>
          <cell r="C48">
            <v>0</v>
          </cell>
          <cell r="D48">
            <v>100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</sheetData>
      <sheetData sheetId="30"/>
      <sheetData sheetId="31"/>
      <sheetData sheetId="32"/>
      <sheetData sheetId="33">
        <row r="31">
          <cell r="B31">
            <v>-47.210944209892595</v>
          </cell>
        </row>
      </sheetData>
      <sheetData sheetId="34"/>
      <sheetData sheetId="35"/>
      <sheetData sheetId="36"/>
      <sheetData sheetId="37"/>
      <sheetData sheetId="38">
        <row r="32">
          <cell r="B32">
            <v>1</v>
          </cell>
          <cell r="C32">
            <v>1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1</v>
          </cell>
          <cell r="AB32">
            <v>1</v>
          </cell>
          <cell r="AC32">
            <v>1</v>
          </cell>
          <cell r="AD32">
            <v>1</v>
          </cell>
          <cell r="AE32">
            <v>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</row>
        <row r="33">
          <cell r="C33">
            <v>1</v>
          </cell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  <cell r="AC33">
            <v>1</v>
          </cell>
          <cell r="AD33">
            <v>1</v>
          </cell>
          <cell r="AE33">
            <v>1</v>
          </cell>
          <cell r="AF33">
            <v>1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</row>
        <row r="34">
          <cell r="D34">
            <v>1</v>
          </cell>
          <cell r="E34">
            <v>1</v>
          </cell>
          <cell r="F34">
            <v>1</v>
          </cell>
          <cell r="G34">
            <v>1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1</v>
          </cell>
          <cell r="AB34">
            <v>1</v>
          </cell>
          <cell r="AC34">
            <v>1</v>
          </cell>
          <cell r="AD34">
            <v>1</v>
          </cell>
          <cell r="AE34">
            <v>1</v>
          </cell>
          <cell r="AF34">
            <v>1</v>
          </cell>
          <cell r="AG34">
            <v>1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</row>
        <row r="35"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  <cell r="AC35">
            <v>1</v>
          </cell>
          <cell r="AD35">
            <v>1</v>
          </cell>
          <cell r="AE35">
            <v>1</v>
          </cell>
          <cell r="AF35">
            <v>1</v>
          </cell>
          <cell r="AG35">
            <v>1</v>
          </cell>
          <cell r="AH35">
            <v>1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</row>
        <row r="36">
          <cell r="F36">
            <v>1</v>
          </cell>
          <cell r="G36">
            <v>1</v>
          </cell>
          <cell r="H36">
            <v>1</v>
          </cell>
          <cell r="I36">
            <v>1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1</v>
          </cell>
          <cell r="AB36">
            <v>1</v>
          </cell>
          <cell r="AC36">
            <v>1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1</v>
          </cell>
          <cell r="AI36">
            <v>1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</row>
        <row r="37">
          <cell r="G37">
            <v>1</v>
          </cell>
          <cell r="H37">
            <v>1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  <cell r="S37">
            <v>1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>
            <v>1</v>
          </cell>
          <cell r="AD37">
            <v>1</v>
          </cell>
          <cell r="AE37">
            <v>1</v>
          </cell>
          <cell r="AF37">
            <v>1</v>
          </cell>
          <cell r="AG37">
            <v>1</v>
          </cell>
          <cell r="AH37">
            <v>1</v>
          </cell>
          <cell r="AI37">
            <v>1</v>
          </cell>
          <cell r="AJ37">
            <v>1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</row>
        <row r="38">
          <cell r="H38">
            <v>1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>
            <v>1</v>
          </cell>
          <cell r="AD38">
            <v>1</v>
          </cell>
          <cell r="AE38">
            <v>1</v>
          </cell>
          <cell r="AF38">
            <v>1</v>
          </cell>
          <cell r="AG38">
            <v>1</v>
          </cell>
          <cell r="AH38">
            <v>1</v>
          </cell>
          <cell r="AI38">
            <v>1</v>
          </cell>
          <cell r="AJ38">
            <v>1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</row>
        <row r="39"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1</v>
          </cell>
          <cell r="AG39">
            <v>1</v>
          </cell>
          <cell r="AH39">
            <v>1</v>
          </cell>
          <cell r="AI39">
            <v>1</v>
          </cell>
          <cell r="AJ39">
            <v>1</v>
          </cell>
          <cell r="AK39">
            <v>1</v>
          </cell>
          <cell r="AL39">
            <v>1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</row>
        <row r="40"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  <cell r="AC40">
            <v>1</v>
          </cell>
          <cell r="AD40">
            <v>1</v>
          </cell>
          <cell r="AE40">
            <v>1</v>
          </cell>
          <cell r="AF40">
            <v>1</v>
          </cell>
          <cell r="AG40">
            <v>1</v>
          </cell>
          <cell r="AH40">
            <v>1</v>
          </cell>
          <cell r="AI40">
            <v>1</v>
          </cell>
          <cell r="AJ40">
            <v>1</v>
          </cell>
          <cell r="AK40">
            <v>1</v>
          </cell>
          <cell r="AL40">
            <v>1</v>
          </cell>
          <cell r="AM40">
            <v>1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</row>
        <row r="41"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  <cell r="AC41">
            <v>1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1</v>
          </cell>
          <cell r="AI41">
            <v>1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1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</row>
        <row r="42"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1</v>
          </cell>
          <cell r="AO42">
            <v>1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</row>
        <row r="43"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1</v>
          </cell>
          <cell r="W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  <cell r="AC43">
            <v>1</v>
          </cell>
          <cell r="AD43">
            <v>1</v>
          </cell>
          <cell r="AE43">
            <v>1</v>
          </cell>
          <cell r="AF43">
            <v>1</v>
          </cell>
          <cell r="AG43">
            <v>1</v>
          </cell>
          <cell r="AH43">
            <v>1</v>
          </cell>
          <cell r="AI43">
            <v>1</v>
          </cell>
          <cell r="AJ43">
            <v>1</v>
          </cell>
          <cell r="AK43">
            <v>1</v>
          </cell>
          <cell r="AL43">
            <v>1</v>
          </cell>
          <cell r="AM43">
            <v>1</v>
          </cell>
          <cell r="AN43">
            <v>1</v>
          </cell>
          <cell r="AO43">
            <v>1</v>
          </cell>
          <cell r="AP43">
            <v>1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</row>
        <row r="44"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  <cell r="T44">
            <v>1</v>
          </cell>
          <cell r="U44">
            <v>1</v>
          </cell>
          <cell r="V44">
            <v>1</v>
          </cell>
          <cell r="W44">
            <v>1</v>
          </cell>
          <cell r="X44">
            <v>1</v>
          </cell>
          <cell r="Y44">
            <v>1</v>
          </cell>
          <cell r="Z44">
            <v>1</v>
          </cell>
          <cell r="AA44">
            <v>1</v>
          </cell>
          <cell r="AB44">
            <v>1</v>
          </cell>
          <cell r="AC44">
            <v>1</v>
          </cell>
          <cell r="AD44">
            <v>1</v>
          </cell>
          <cell r="AE44">
            <v>1</v>
          </cell>
          <cell r="AF44">
            <v>1</v>
          </cell>
          <cell r="AG44">
            <v>1</v>
          </cell>
          <cell r="AH44">
            <v>1</v>
          </cell>
          <cell r="AI44">
            <v>1</v>
          </cell>
          <cell r="AJ44">
            <v>1</v>
          </cell>
          <cell r="AK44">
            <v>1</v>
          </cell>
          <cell r="AL44">
            <v>1</v>
          </cell>
          <cell r="AM44">
            <v>1</v>
          </cell>
          <cell r="AN44">
            <v>1</v>
          </cell>
          <cell r="AO44">
            <v>1</v>
          </cell>
          <cell r="AP44">
            <v>1</v>
          </cell>
          <cell r="AQ44">
            <v>1</v>
          </cell>
          <cell r="AR44">
            <v>0</v>
          </cell>
          <cell r="AS44">
            <v>0</v>
          </cell>
          <cell r="AT44">
            <v>0</v>
          </cell>
        </row>
        <row r="45">
          <cell r="O45">
            <v>1</v>
          </cell>
          <cell r="P45">
            <v>1</v>
          </cell>
          <cell r="Q45">
            <v>1</v>
          </cell>
          <cell r="R45">
            <v>1</v>
          </cell>
          <cell r="S45">
            <v>1</v>
          </cell>
          <cell r="T45">
            <v>1</v>
          </cell>
          <cell r="U45">
            <v>1</v>
          </cell>
          <cell r="V45">
            <v>1</v>
          </cell>
          <cell r="W45">
            <v>1</v>
          </cell>
          <cell r="X45">
            <v>1</v>
          </cell>
          <cell r="Y45">
            <v>1</v>
          </cell>
          <cell r="Z45">
            <v>1</v>
          </cell>
          <cell r="AA45">
            <v>1</v>
          </cell>
          <cell r="AB45">
            <v>1</v>
          </cell>
          <cell r="AC45">
            <v>1</v>
          </cell>
          <cell r="AD45">
            <v>1</v>
          </cell>
          <cell r="AE45">
            <v>1</v>
          </cell>
          <cell r="AF45">
            <v>1</v>
          </cell>
          <cell r="AG45">
            <v>1</v>
          </cell>
          <cell r="AH45">
            <v>1</v>
          </cell>
          <cell r="AI45">
            <v>1</v>
          </cell>
          <cell r="AJ45">
            <v>1</v>
          </cell>
          <cell r="AK45">
            <v>1</v>
          </cell>
          <cell r="AL45">
            <v>1</v>
          </cell>
          <cell r="AM45">
            <v>1</v>
          </cell>
          <cell r="AN45">
            <v>1</v>
          </cell>
          <cell r="AO45">
            <v>1</v>
          </cell>
          <cell r="AP45">
            <v>1</v>
          </cell>
          <cell r="AQ45">
            <v>1</v>
          </cell>
          <cell r="AR45">
            <v>1</v>
          </cell>
          <cell r="AS45">
            <v>0</v>
          </cell>
          <cell r="AT45">
            <v>0</v>
          </cell>
        </row>
        <row r="46">
          <cell r="P46">
            <v>1</v>
          </cell>
          <cell r="Q46">
            <v>1</v>
          </cell>
          <cell r="R46">
            <v>1</v>
          </cell>
          <cell r="S46">
            <v>1</v>
          </cell>
          <cell r="T46">
            <v>1</v>
          </cell>
          <cell r="U46">
            <v>1</v>
          </cell>
          <cell r="V46">
            <v>1</v>
          </cell>
          <cell r="W46">
            <v>1</v>
          </cell>
          <cell r="X46">
            <v>1</v>
          </cell>
          <cell r="Y46">
            <v>1</v>
          </cell>
          <cell r="Z46">
            <v>1</v>
          </cell>
          <cell r="AA46">
            <v>1</v>
          </cell>
          <cell r="AB46">
            <v>1</v>
          </cell>
          <cell r="AC46">
            <v>1</v>
          </cell>
          <cell r="AD46">
            <v>1</v>
          </cell>
          <cell r="AE46">
            <v>1</v>
          </cell>
          <cell r="AF46">
            <v>1</v>
          </cell>
          <cell r="AG46">
            <v>1</v>
          </cell>
          <cell r="AH46">
            <v>1</v>
          </cell>
          <cell r="AI46">
            <v>1</v>
          </cell>
          <cell r="AJ46">
            <v>1</v>
          </cell>
          <cell r="AK46">
            <v>1</v>
          </cell>
          <cell r="AL46">
            <v>1</v>
          </cell>
          <cell r="AM46">
            <v>1</v>
          </cell>
          <cell r="AN46">
            <v>1</v>
          </cell>
          <cell r="AO46">
            <v>1</v>
          </cell>
          <cell r="AP46">
            <v>1</v>
          </cell>
          <cell r="AQ46">
            <v>1</v>
          </cell>
          <cell r="AR46">
            <v>1</v>
          </cell>
          <cell r="AS46">
            <v>1</v>
          </cell>
          <cell r="AT46">
            <v>0</v>
          </cell>
        </row>
        <row r="47">
          <cell r="Q47">
            <v>1</v>
          </cell>
          <cell r="R47">
            <v>1</v>
          </cell>
          <cell r="S47">
            <v>1</v>
          </cell>
          <cell r="T47">
            <v>1</v>
          </cell>
          <cell r="U47">
            <v>1</v>
          </cell>
          <cell r="V47">
            <v>1</v>
          </cell>
          <cell r="W47">
            <v>1</v>
          </cell>
          <cell r="X47">
            <v>1</v>
          </cell>
          <cell r="Y47">
            <v>1</v>
          </cell>
          <cell r="Z47">
            <v>1</v>
          </cell>
          <cell r="AA47">
            <v>1</v>
          </cell>
          <cell r="AB47">
            <v>1</v>
          </cell>
          <cell r="AC47">
            <v>1</v>
          </cell>
          <cell r="AD47">
            <v>1</v>
          </cell>
          <cell r="AE47">
            <v>1</v>
          </cell>
          <cell r="AF47">
            <v>1</v>
          </cell>
          <cell r="AG47">
            <v>1</v>
          </cell>
          <cell r="AH47">
            <v>1</v>
          </cell>
          <cell r="AI47">
            <v>1</v>
          </cell>
          <cell r="AJ47">
            <v>1</v>
          </cell>
          <cell r="AK47">
            <v>1</v>
          </cell>
          <cell r="AL47">
            <v>1</v>
          </cell>
          <cell r="AM47">
            <v>1</v>
          </cell>
          <cell r="AN47">
            <v>1</v>
          </cell>
          <cell r="AO47">
            <v>1</v>
          </cell>
          <cell r="AP47">
            <v>1</v>
          </cell>
          <cell r="AQ47">
            <v>1</v>
          </cell>
          <cell r="AR47">
            <v>1</v>
          </cell>
          <cell r="AS47">
            <v>1</v>
          </cell>
          <cell r="AT47">
            <v>1</v>
          </cell>
        </row>
        <row r="48"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  <cell r="AJ48">
            <v>1</v>
          </cell>
          <cell r="AK48">
            <v>1</v>
          </cell>
          <cell r="AL48">
            <v>1</v>
          </cell>
          <cell r="AM48">
            <v>1</v>
          </cell>
          <cell r="AN48">
            <v>1</v>
          </cell>
          <cell r="AO48">
            <v>1</v>
          </cell>
          <cell r="AP48">
            <v>1</v>
          </cell>
          <cell r="AQ48">
            <v>1</v>
          </cell>
          <cell r="AR48">
            <v>1</v>
          </cell>
          <cell r="AS48">
            <v>1</v>
          </cell>
          <cell r="AT48">
            <v>1</v>
          </cell>
        </row>
        <row r="49">
          <cell r="S49">
            <v>1</v>
          </cell>
          <cell r="T49">
            <v>1</v>
          </cell>
          <cell r="U49">
            <v>1</v>
          </cell>
          <cell r="V49">
            <v>1</v>
          </cell>
          <cell r="W49">
            <v>1</v>
          </cell>
          <cell r="X49">
            <v>1</v>
          </cell>
          <cell r="Y49">
            <v>1</v>
          </cell>
          <cell r="Z49">
            <v>1</v>
          </cell>
          <cell r="AA49">
            <v>1</v>
          </cell>
          <cell r="AB49">
            <v>1</v>
          </cell>
          <cell r="AC49">
            <v>1</v>
          </cell>
          <cell r="AD49">
            <v>1</v>
          </cell>
          <cell r="AE49">
            <v>1</v>
          </cell>
          <cell r="AF49">
            <v>1</v>
          </cell>
          <cell r="AG49">
            <v>1</v>
          </cell>
          <cell r="AH49">
            <v>1</v>
          </cell>
          <cell r="AI49">
            <v>1</v>
          </cell>
          <cell r="AJ49">
            <v>1</v>
          </cell>
          <cell r="AK49">
            <v>1</v>
          </cell>
          <cell r="AL49">
            <v>1</v>
          </cell>
          <cell r="AM49">
            <v>1</v>
          </cell>
          <cell r="AN49">
            <v>1</v>
          </cell>
          <cell r="AO49">
            <v>1</v>
          </cell>
          <cell r="AP49">
            <v>1</v>
          </cell>
          <cell r="AQ49">
            <v>1</v>
          </cell>
          <cell r="AR49">
            <v>1</v>
          </cell>
          <cell r="AS49">
            <v>1</v>
          </cell>
          <cell r="AT49">
            <v>1</v>
          </cell>
        </row>
        <row r="50">
          <cell r="T50">
            <v>1</v>
          </cell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  <cell r="AC50">
            <v>1</v>
          </cell>
          <cell r="AD50">
            <v>1</v>
          </cell>
          <cell r="AE50">
            <v>1</v>
          </cell>
          <cell r="AF50">
            <v>1</v>
          </cell>
          <cell r="AG50">
            <v>1</v>
          </cell>
          <cell r="AH50">
            <v>1</v>
          </cell>
          <cell r="AI50">
            <v>1</v>
          </cell>
          <cell r="AJ50">
            <v>1</v>
          </cell>
          <cell r="AK50">
            <v>1</v>
          </cell>
          <cell r="AL50">
            <v>1</v>
          </cell>
          <cell r="AM50">
            <v>1</v>
          </cell>
          <cell r="AN50">
            <v>1</v>
          </cell>
          <cell r="AO50">
            <v>1</v>
          </cell>
          <cell r="AP50">
            <v>1</v>
          </cell>
          <cell r="AQ50">
            <v>1</v>
          </cell>
          <cell r="AR50">
            <v>1</v>
          </cell>
          <cell r="AS50">
            <v>1</v>
          </cell>
          <cell r="AT50">
            <v>1</v>
          </cell>
        </row>
        <row r="51">
          <cell r="U51">
            <v>1</v>
          </cell>
          <cell r="V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C51">
            <v>1</v>
          </cell>
          <cell r="AD51">
            <v>1</v>
          </cell>
          <cell r="AE51">
            <v>1</v>
          </cell>
          <cell r="AF51">
            <v>1</v>
          </cell>
          <cell r="AG51">
            <v>1</v>
          </cell>
          <cell r="AH51">
            <v>1</v>
          </cell>
          <cell r="AI51">
            <v>1</v>
          </cell>
          <cell r="AJ51">
            <v>1</v>
          </cell>
          <cell r="AK51">
            <v>1</v>
          </cell>
          <cell r="AL51">
            <v>1</v>
          </cell>
          <cell r="AM51">
            <v>1</v>
          </cell>
          <cell r="AN51">
            <v>1</v>
          </cell>
          <cell r="AO51">
            <v>1</v>
          </cell>
          <cell r="AP51">
            <v>1</v>
          </cell>
          <cell r="AQ51">
            <v>1</v>
          </cell>
          <cell r="AR51">
            <v>1</v>
          </cell>
          <cell r="AS51">
            <v>1</v>
          </cell>
          <cell r="AT51">
            <v>1</v>
          </cell>
        </row>
        <row r="57">
          <cell r="B57">
            <v>1</v>
          </cell>
          <cell r="C57">
            <v>1</v>
          </cell>
          <cell r="D57">
            <v>1</v>
          </cell>
          <cell r="E57">
            <v>1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</row>
        <row r="80">
          <cell r="B80">
            <v>1E-8</v>
          </cell>
        </row>
      </sheetData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Summary"/>
      <sheetName val="Graphs"/>
      <sheetName val="Inputs"/>
      <sheetName val="Operating Data"/>
      <sheetName val="Option Comparison"/>
      <sheetName val="Option A Analysis"/>
      <sheetName val="Option A Depr"/>
      <sheetName val="Option B Analysis"/>
      <sheetName val="Option B Depr"/>
      <sheetName val="Quant"/>
      <sheetName val="Hauler Quant. &amp; Rates"/>
      <sheetName val="SUMMARY_PRES"/>
      <sheetName val="200_KRESS"/>
      <sheetName val="Exstg_Drt_145"/>
      <sheetName val="HAULER"/>
      <sheetName val="hd_junk.rsu_tab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D5" t="str">
            <v>JAN</v>
          </cell>
          <cell r="E5" t="str">
            <v>FEB</v>
          </cell>
          <cell r="F5" t="str">
            <v>MAR</v>
          </cell>
          <cell r="G5" t="str">
            <v>APR</v>
          </cell>
          <cell r="H5" t="str">
            <v>MAY</v>
          </cell>
          <cell r="I5" t="str">
            <v>JUN</v>
          </cell>
          <cell r="J5" t="str">
            <v>JUL</v>
          </cell>
          <cell r="K5" t="str">
            <v>AUG</v>
          </cell>
          <cell r="L5" t="str">
            <v>SEP</v>
          </cell>
          <cell r="M5" t="str">
            <v>OCT</v>
          </cell>
          <cell r="N5" t="str">
            <v>NOV</v>
          </cell>
          <cell r="O5" t="str">
            <v>DEC</v>
          </cell>
        </row>
        <row r="9">
          <cell r="D9">
            <v>730168.91075395152</v>
          </cell>
          <cell r="E9">
            <v>679008.12546645221</v>
          </cell>
          <cell r="F9">
            <v>730210.35422799038</v>
          </cell>
          <cell r="G9">
            <v>711900</v>
          </cell>
          <cell r="H9">
            <v>439100</v>
          </cell>
          <cell r="I9">
            <v>565300</v>
          </cell>
          <cell r="J9">
            <v>742700</v>
          </cell>
          <cell r="K9">
            <v>743600</v>
          </cell>
          <cell r="L9">
            <v>727500</v>
          </cell>
          <cell r="M9">
            <v>733700</v>
          </cell>
          <cell r="N9">
            <v>670200</v>
          </cell>
          <cell r="O9">
            <v>659900</v>
          </cell>
        </row>
        <row r="71">
          <cell r="D71">
            <v>0</v>
          </cell>
          <cell r="E71">
            <v>0</v>
          </cell>
          <cell r="F71">
            <v>170000</v>
          </cell>
          <cell r="G71">
            <v>340000</v>
          </cell>
          <cell r="H71">
            <v>320000</v>
          </cell>
          <cell r="I71">
            <v>40000</v>
          </cell>
          <cell r="J71">
            <v>140000</v>
          </cell>
          <cell r="K71">
            <v>55000</v>
          </cell>
          <cell r="L71">
            <v>105000</v>
          </cell>
          <cell r="M71">
            <v>120000</v>
          </cell>
          <cell r="N71">
            <v>110000</v>
          </cell>
          <cell r="O71">
            <v>100000</v>
          </cell>
        </row>
        <row r="72">
          <cell r="D72">
            <v>57600</v>
          </cell>
          <cell r="E72">
            <v>43200</v>
          </cell>
          <cell r="F72">
            <v>4800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2400</v>
          </cell>
          <cell r="N72">
            <v>0</v>
          </cell>
          <cell r="O72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ings"/>
      <sheetName val="ErrorReport"/>
      <sheetName val="Cover"/>
      <sheetName val="Note"/>
      <sheetName val="ConsolidatedBS"/>
      <sheetName val="ConsolidatedPL"/>
      <sheetName val="ConsoldiatedCF"/>
      <sheetName val="ConsolidatingBS"/>
      <sheetName val="ConsolidatingPL"/>
      <sheetName val="ConsolidatingJE"/>
      <sheetName val="CashFlow1"/>
      <sheetName val="CashFlow2"/>
      <sheetName val="CashFlow3"/>
      <sheetName val="SCCLP Cover"/>
      <sheetName val="SCCLP Note"/>
      <sheetName val="SumasBS"/>
      <sheetName val="SumasPL"/>
      <sheetName val="Enco Cover"/>
      <sheetName val="ENCOBS"/>
      <sheetName val="ENCOPL"/>
      <sheetName val="ENCO CF WORKSHEET"/>
      <sheetName val="RestCash"/>
      <sheetName val="RestCashDef"/>
      <sheetName val="ConsFA"/>
      <sheetName val="ConsOA"/>
      <sheetName val="ConsComm"/>
      <sheetName val="SumasDist"/>
      <sheetName val="Spark"/>
      <sheetName val="DistActBud"/>
      <sheetName val="DebtSvc"/>
      <sheetName val="PSE"/>
      <sheetName val="Cons LTD"/>
      <sheetName val="LIBOR"/>
      <sheetName val="QtrlyRpt"/>
      <sheetName val="FA Roll"/>
      <sheetName val="SCCLP FAROLL"/>
      <sheetName val="TB2005"/>
      <sheetName val="QB Accounts"/>
      <sheetName val="PruJrSubLoan"/>
      <sheetName val="CSFB Prudential"/>
      <sheetName val="ConsolidatingBR"/>
      <sheetName val="SumasBR"/>
      <sheetName val="ForeignExch"/>
      <sheetName val="TaxBS"/>
      <sheetName val="TaxDiff"/>
      <sheetName val="TaxD&amp;A"/>
      <sheetName val="TaxM"/>
      <sheetName val="TB2004"/>
      <sheetName val="TB2003"/>
      <sheetName val="TB2002"/>
      <sheetName val="TB2001"/>
      <sheetName val="TB2000"/>
      <sheetName val="SCCLP_Cover"/>
      <sheetName val="SCCLP_Note"/>
      <sheetName val="Enco_Cover"/>
      <sheetName val="ENCO_CF_WORKSHEET"/>
      <sheetName val="Cons_LTD"/>
      <sheetName val="FA_Roll"/>
      <sheetName val="SCCLP_FAROLL"/>
      <sheetName val="QB_Accounts"/>
      <sheetName val="CSFB_Prudential"/>
      <sheetName val="Rock Island 1"/>
      <sheetName val="NIM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Summary"/>
      <sheetName val="Graphs"/>
      <sheetName val="Inputs"/>
      <sheetName val="Operating Data"/>
      <sheetName val="Option Comparison"/>
      <sheetName val="Option A Analysis"/>
      <sheetName val="Option A Depr"/>
      <sheetName val="Option B Analysis"/>
      <sheetName val="Option B Depr"/>
      <sheetName val="Quant"/>
      <sheetName val="Hauler Quant. &amp; Rates"/>
      <sheetName val="SUMMARY_PRES"/>
      <sheetName val="200_KRESS"/>
      <sheetName val="Exstg_Drt_145"/>
      <sheetName val="HAULER"/>
      <sheetName val="hd_junk.rsu_tab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_Dscrp"/>
      <sheetName val="Data"/>
      <sheetName val="Haulage"/>
      <sheetName val="Draglines"/>
      <sheetName val="Quant"/>
      <sheetName val="Equip Hours"/>
      <sheetName val=" Labor Hrs"/>
      <sheetName val="Supply_Cost"/>
      <sheetName val="SALE_INV"/>
      <sheetName val="Dozer"/>
      <sheetName val="Hrs_by_acc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Budget Assumptions"/>
      <sheetName val="Area AB 2011"/>
      <sheetName val="Area AB 2012"/>
      <sheetName val="Area AB 2013 - 2020"/>
      <sheetName val="Area D 2011"/>
      <sheetName val="Area D 2012"/>
      <sheetName val="Area D 2013 - 2020"/>
      <sheetName val="Prod"/>
      <sheetName val="AB Equip. Hrs."/>
      <sheetName val="D Equip. Hrs."/>
      <sheetName val="Sales Vs. Inven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1&amp;2 Staffing Summary"/>
      <sheetName val="2012 Budget Assumptions "/>
      <sheetName val="2012 Area AB BudgetSummary"/>
      <sheetName val="2013 Area AB Budget Summary"/>
      <sheetName val="2014-2021 Area AB Bdgt Summary"/>
      <sheetName val="2012 Area D Budget Summary"/>
      <sheetName val="2013 Area D Budget Summary"/>
      <sheetName val="2014 - 2021 Area D Bdgt Summary"/>
      <sheetName val="Area AB Productivity"/>
      <sheetName val="Area D Productivity"/>
      <sheetName val="Area AB Equipment Hrs. Summary"/>
      <sheetName val="Area D Equipment Hrs. Summary"/>
      <sheetName val="Area AB Sales Vs. Inventory"/>
      <sheetName val="Area D Sales Vs. Inventory"/>
      <sheetName val="2012 1&amp;2 Budget"/>
      <sheetName val="2013 1&amp;2 Budget"/>
      <sheetName val="2014 - 2021 1&amp;2 Budget"/>
      <sheetName val="SUM BY FUNC 2012"/>
      <sheetName val="2012 Variable AOP Budget"/>
      <sheetName val="SUM BY FUNC 2013"/>
      <sheetName val="SUM BY FUNC 2014-2021"/>
      <sheetName val="A&amp;G For 1&amp;2 AOP"/>
      <sheetName val="2012 1&amp;2 Capital Recap"/>
      <sheetName val="1&amp;2 2012 Capital Summary "/>
      <sheetName val="1&amp;2 2012 Cashflow"/>
      <sheetName val="1&amp;2 Capital Sched 2013 - 2021"/>
      <sheetName val="Environmental Charts"/>
      <sheetName val="2012 NFDL Summary"/>
      <sheetName val="2012 Reportable Incident Rate"/>
      <sheetName val="Outside Coal"/>
      <sheetName val="2012 Contract Basis"/>
      <sheetName val="Final Reclamtion"/>
      <sheetName val="Table of Content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RORA_Input_Databases_Follow"/>
      <sheetName val="Annual_Vectors_11GRC_060111"/>
      <sheetName val="Mo_Vectors_11GRC_060111"/>
      <sheetName val="Weekly_Vectors_11GRC_060111"/>
      <sheetName val="Gas_Price_Data_Follow"/>
      <sheetName val="Gas Price Nominal Input"/>
      <sheetName val="Stanfield_Convert_Real"/>
      <sheetName val="Kingsgate_Convert_Real"/>
      <sheetName val="PGECityG_Convert_Real"/>
      <sheetName val="HH_Convert_Real"/>
      <sheetName val="Rockies_Convert_Real"/>
      <sheetName val="San_Juan_Convert_Real"/>
      <sheetName val="Topock_Convert_Real"/>
      <sheetName val="Klamath_Convert_Real "/>
      <sheetName val="Malin_Convert_Real"/>
      <sheetName val="AECO_Convert_Real"/>
      <sheetName val="Sumas_Convert_Real"/>
      <sheetName val="WNP3_Return_Convert_Real"/>
      <sheetName val="Encogen_Convert_Real"/>
      <sheetName val="Whitehorn_23_Convert_Real"/>
      <sheetName val="Fredonia_34_Convert_Real"/>
      <sheetName val="Fredonia_12_Convert_Real"/>
      <sheetName val="Fred_12_Convert_Real"/>
      <sheetName val="Sumas_Full_NWP_Con_Real"/>
      <sheetName val="Sumas_Cogen_Con_Real"/>
      <sheetName val="Frederickson_CC_Con_Real"/>
      <sheetName val="Mint_Farm_Con_Real "/>
      <sheetName val="Mint_Farm_ DFiring_C_Real"/>
      <sheetName val="Goldendale_Con_Real"/>
      <sheetName val="Goldendale DFiring_C_Real"/>
      <sheetName val="Sumas_Var_NWP_Con_Real"/>
      <sheetName val="Emission_Charges"/>
      <sheetName val="Coal_Price_Data"/>
      <sheetName val="Coal_Price_Data_IRP2009"/>
      <sheetName val="Contract_Data_Follow"/>
      <sheetName val="Baker_Replacement"/>
      <sheetName val="BC_Hydro_Point_Roberts"/>
      <sheetName val="CEAEA"/>
      <sheetName val="Nooksack_Hydro"/>
      <sheetName val="North_Wasco"/>
      <sheetName val="PG_E_Exchange_in"/>
      <sheetName val="PG_E_Exchange_out"/>
      <sheetName val="Qualco"/>
      <sheetName val="QF_Koma_Kulshan"/>
      <sheetName val="QF_Port_Townsend_Hydro"/>
      <sheetName val="QF_Spokane_MSW"/>
      <sheetName val="QF_Sygitowicz"/>
      <sheetName val="QF_Twin_Falls"/>
      <sheetName val="QF_Weeks_Falls"/>
      <sheetName val="Short Term Contracts"/>
      <sheetName val="Klondike III PPA"/>
      <sheetName val="WNP3_BPA_Exchange"/>
      <sheetName val="Priest_Rapids_Displacement_Prod"/>
      <sheetName val="Sch91"/>
      <sheetName val="Resource_Data_Follow"/>
      <sheetName val="Resource_Data"/>
      <sheetName val="NUG_Contract_Data"/>
      <sheetName val="Klamath"/>
      <sheetName val="WildHorse"/>
      <sheetName val="Hopkins"/>
      <sheetName val="KlondikeWind"/>
      <sheetName val="LSR1"/>
      <sheetName val="NewGenericResourceFOM"/>
      <sheetName val="RPS"/>
      <sheetName val="PTCs"/>
      <sheetName val="Regional Dema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90">
          <cell r="E90">
            <v>39814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75">
          <cell r="E75">
            <v>39814</v>
          </cell>
          <cell r="F75">
            <v>39845</v>
          </cell>
          <cell r="G75">
            <v>39873</v>
          </cell>
          <cell r="H75">
            <v>39904</v>
          </cell>
          <cell r="I75">
            <v>39934</v>
          </cell>
          <cell r="J75">
            <v>39965</v>
          </cell>
          <cell r="K75">
            <v>39995</v>
          </cell>
          <cell r="L75">
            <v>40026</v>
          </cell>
          <cell r="M75">
            <v>40057</v>
          </cell>
          <cell r="N75">
            <v>40087</v>
          </cell>
          <cell r="O75">
            <v>40118</v>
          </cell>
          <cell r="P75">
            <v>40148</v>
          </cell>
          <cell r="Q75">
            <v>40179</v>
          </cell>
          <cell r="R75">
            <v>40210</v>
          </cell>
          <cell r="S75">
            <v>40238</v>
          </cell>
          <cell r="T75">
            <v>40269</v>
          </cell>
          <cell r="U75">
            <v>40299</v>
          </cell>
          <cell r="V75">
            <v>40330</v>
          </cell>
          <cell r="W75">
            <v>40360</v>
          </cell>
          <cell r="X75">
            <v>40391</v>
          </cell>
          <cell r="Y75">
            <v>40422</v>
          </cell>
          <cell r="Z75">
            <v>40452</v>
          </cell>
          <cell r="AA75">
            <v>40483</v>
          </cell>
          <cell r="AB75">
            <v>40513</v>
          </cell>
          <cell r="AC75">
            <v>40544</v>
          </cell>
          <cell r="AD75">
            <v>40575</v>
          </cell>
          <cell r="AE75">
            <v>40603</v>
          </cell>
          <cell r="AF75">
            <v>40634</v>
          </cell>
          <cell r="AG75">
            <v>40664</v>
          </cell>
          <cell r="AH75">
            <v>40695</v>
          </cell>
          <cell r="AI75">
            <v>40725</v>
          </cell>
          <cell r="AJ75">
            <v>40756</v>
          </cell>
          <cell r="AK75">
            <v>40787</v>
          </cell>
          <cell r="AL75">
            <v>40817</v>
          </cell>
          <cell r="AM75">
            <v>40848</v>
          </cell>
          <cell r="AN75">
            <v>40878</v>
          </cell>
          <cell r="AO75">
            <v>40909</v>
          </cell>
          <cell r="AP75">
            <v>40940</v>
          </cell>
          <cell r="AQ75">
            <v>40969</v>
          </cell>
          <cell r="AR75">
            <v>41000</v>
          </cell>
        </row>
        <row r="76">
          <cell r="D76">
            <v>1</v>
          </cell>
          <cell r="E76">
            <v>1.3076224702099486</v>
          </cell>
          <cell r="F76">
            <v>1.3080472602102526</v>
          </cell>
          <cell r="G76">
            <v>1.2945368171021376</v>
          </cell>
          <cell r="H76">
            <v>1.295358649789029</v>
          </cell>
          <cell r="O76">
            <v>1.3672896699269002</v>
          </cell>
          <cell r="P76">
            <v>1.3671607753705823</v>
          </cell>
          <cell r="Q76">
            <v>1.3671607753705823</v>
          </cell>
          <cell r="R76">
            <v>1.3675622622991039</v>
          </cell>
          <cell r="S76">
            <v>1.3548412965725196</v>
          </cell>
          <cell r="T76">
            <v>1.3555908850026503</v>
          </cell>
          <cell r="AA76">
            <v>1.3672896699269002</v>
          </cell>
          <cell r="AB76">
            <v>1.3671607753705823</v>
          </cell>
          <cell r="AC76">
            <v>1.3076224702099486</v>
          </cell>
          <cell r="AD76">
            <v>1.3080472602102526</v>
          </cell>
          <cell r="AE76">
            <v>1.2945368171021376</v>
          </cell>
          <cell r="AF76">
            <v>1.295358649789029</v>
          </cell>
          <cell r="AM76">
            <v>1.3610733723620612</v>
          </cell>
          <cell r="AN76">
            <v>1.3609470756528876</v>
          </cell>
          <cell r="AO76">
            <v>1.3609470756528876</v>
          </cell>
          <cell r="AP76">
            <v>1.3266393261895317</v>
          </cell>
          <cell r="AQ76">
            <v>1.3485391444713466</v>
          </cell>
          <cell r="AR76">
            <v>1.3493087327183177</v>
          </cell>
        </row>
        <row r="77">
          <cell r="D77">
            <v>2</v>
          </cell>
          <cell r="E77">
            <v>1.3076224702099486</v>
          </cell>
          <cell r="F77">
            <v>1.3080472602102526</v>
          </cell>
          <cell r="G77">
            <v>1.2945368171021376</v>
          </cell>
          <cell r="H77">
            <v>1.295358649789029</v>
          </cell>
          <cell r="O77">
            <v>1.3672896699269002</v>
          </cell>
          <cell r="P77">
            <v>1.3671607753705823</v>
          </cell>
          <cell r="Q77">
            <v>1.3671607753705823</v>
          </cell>
          <cell r="R77">
            <v>1.3675622622991039</v>
          </cell>
          <cell r="S77">
            <v>1.3548412965725196</v>
          </cell>
          <cell r="T77">
            <v>1.3555908850026503</v>
          </cell>
          <cell r="AA77">
            <v>1.3672896699269002</v>
          </cell>
          <cell r="AB77">
            <v>1.3671607753705823</v>
          </cell>
          <cell r="AC77">
            <v>1.3076224702099486</v>
          </cell>
          <cell r="AD77">
            <v>1.3080472602102526</v>
          </cell>
          <cell r="AE77">
            <v>1.2945368171021376</v>
          </cell>
          <cell r="AF77">
            <v>1.295358649789029</v>
          </cell>
          <cell r="AM77">
            <v>1.3610733723620612</v>
          </cell>
          <cell r="AN77">
            <v>1.3609470756528876</v>
          </cell>
          <cell r="AO77">
            <v>1.3609470756528876</v>
          </cell>
          <cell r="AP77">
            <v>1.3266393261895317</v>
          </cell>
          <cell r="AQ77">
            <v>1.3485391444713466</v>
          </cell>
          <cell r="AR77">
            <v>1.3493087327183177</v>
          </cell>
        </row>
        <row r="78">
          <cell r="D78">
            <v>3</v>
          </cell>
          <cell r="E78">
            <v>1.3076224702099486</v>
          </cell>
          <cell r="F78">
            <v>1.3080472602102526</v>
          </cell>
          <cell r="G78">
            <v>1.2945368171021376</v>
          </cell>
          <cell r="H78">
            <v>1.295358649789029</v>
          </cell>
          <cell r="O78">
            <v>1.3672896699269002</v>
          </cell>
          <cell r="P78">
            <v>1.3671607753705823</v>
          </cell>
          <cell r="Q78">
            <v>1.3671607753705823</v>
          </cell>
          <cell r="R78">
            <v>1.3675622622991039</v>
          </cell>
          <cell r="S78">
            <v>1.3548412965725196</v>
          </cell>
          <cell r="T78">
            <v>1.3555908850026503</v>
          </cell>
          <cell r="AA78">
            <v>1.3672896699269002</v>
          </cell>
          <cell r="AB78">
            <v>1.3671607753705823</v>
          </cell>
          <cell r="AC78">
            <v>1.3076224702099486</v>
          </cell>
          <cell r="AD78">
            <v>1.3080472602102526</v>
          </cell>
          <cell r="AE78">
            <v>1.2945368171021376</v>
          </cell>
          <cell r="AF78">
            <v>1.295358649789029</v>
          </cell>
          <cell r="AM78">
            <v>1.3610733723620612</v>
          </cell>
          <cell r="AN78">
            <v>1.3609470756528876</v>
          </cell>
          <cell r="AO78">
            <v>1.3609470756528876</v>
          </cell>
          <cell r="AP78">
            <v>1.3266393261895317</v>
          </cell>
          <cell r="AQ78">
            <v>1.3485391444713466</v>
          </cell>
          <cell r="AR78">
            <v>1.3493087327183177</v>
          </cell>
        </row>
        <row r="79">
          <cell r="D79">
            <v>4</v>
          </cell>
          <cell r="E79">
            <v>1.3076224702099486</v>
          </cell>
          <cell r="F79">
            <v>1.3080472602102526</v>
          </cell>
          <cell r="G79">
            <v>1.2945368171021376</v>
          </cell>
          <cell r="H79">
            <v>1.295358649789029</v>
          </cell>
          <cell r="O79">
            <v>1.3672896699269002</v>
          </cell>
          <cell r="P79">
            <v>1.3671607753705823</v>
          </cell>
          <cell r="Q79">
            <v>1.3671607753705823</v>
          </cell>
          <cell r="R79">
            <v>1.3675622622991039</v>
          </cell>
          <cell r="S79">
            <v>1.3548412965725196</v>
          </cell>
          <cell r="T79">
            <v>1.3555908850026503</v>
          </cell>
          <cell r="AA79">
            <v>1.3672896699269002</v>
          </cell>
          <cell r="AB79">
            <v>1.3671607753705823</v>
          </cell>
          <cell r="AC79">
            <v>1.3076224702099486</v>
          </cell>
          <cell r="AD79">
            <v>1.3080472602102526</v>
          </cell>
          <cell r="AE79">
            <v>1.2945368171021376</v>
          </cell>
          <cell r="AF79">
            <v>1.295358649789029</v>
          </cell>
          <cell r="AM79">
            <v>1.3610733723620612</v>
          </cell>
          <cell r="AN79">
            <v>1.3609470756528876</v>
          </cell>
          <cell r="AO79">
            <v>1.3609470756528876</v>
          </cell>
          <cell r="AP79">
            <v>1.3266393261895317</v>
          </cell>
          <cell r="AQ79">
            <v>1.3485391444713466</v>
          </cell>
          <cell r="AR79">
            <v>1.3493087327183177</v>
          </cell>
        </row>
        <row r="80">
          <cell r="D80">
            <v>5</v>
          </cell>
          <cell r="E80">
            <v>1.3076224702099486</v>
          </cell>
          <cell r="F80">
            <v>1.3080472602102526</v>
          </cell>
          <cell r="G80">
            <v>1.2945368171021376</v>
          </cell>
          <cell r="H80">
            <v>1.295358649789029</v>
          </cell>
          <cell r="O80">
            <v>1.3672896699269002</v>
          </cell>
          <cell r="P80">
            <v>1.3671607753705823</v>
          </cell>
          <cell r="Q80">
            <v>1.3671607753705823</v>
          </cell>
          <cell r="R80">
            <v>1.3675622622991039</v>
          </cell>
          <cell r="S80">
            <v>1.3548412965725196</v>
          </cell>
          <cell r="T80">
            <v>1.3555908850026503</v>
          </cell>
          <cell r="AA80">
            <v>1.3672896699269002</v>
          </cell>
          <cell r="AB80">
            <v>1.3671607753705823</v>
          </cell>
          <cell r="AC80">
            <v>1.3076224702099486</v>
          </cell>
          <cell r="AD80">
            <v>1.3080472602102526</v>
          </cell>
          <cell r="AE80">
            <v>1.2945368171021376</v>
          </cell>
          <cell r="AF80">
            <v>1.295358649789029</v>
          </cell>
          <cell r="AM80">
            <v>1.3610733723620612</v>
          </cell>
          <cell r="AN80">
            <v>1.3609470756528876</v>
          </cell>
          <cell r="AO80">
            <v>1.3609470756528876</v>
          </cell>
          <cell r="AP80">
            <v>1.3266393261895317</v>
          </cell>
          <cell r="AQ80">
            <v>1.3485391444713466</v>
          </cell>
          <cell r="AR80">
            <v>1.3493087327183177</v>
          </cell>
        </row>
        <row r="81">
          <cell r="D81">
            <v>6</v>
          </cell>
          <cell r="E81">
            <v>1.3076224702099486</v>
          </cell>
          <cell r="F81">
            <v>1.3080472602102526</v>
          </cell>
          <cell r="G81">
            <v>1.2945368171021376</v>
          </cell>
          <cell r="H81">
            <v>1.295358649789029</v>
          </cell>
          <cell r="O81">
            <v>1.3672896699269002</v>
          </cell>
          <cell r="P81">
            <v>1.3671607753705823</v>
          </cell>
          <cell r="Q81">
            <v>1.3671607753705823</v>
          </cell>
          <cell r="R81">
            <v>1.3675622622991039</v>
          </cell>
          <cell r="S81">
            <v>1.3548412965725196</v>
          </cell>
          <cell r="T81">
            <v>1.3555908850026503</v>
          </cell>
          <cell r="AA81">
            <v>1.3672896699269002</v>
          </cell>
          <cell r="AB81">
            <v>1.3671607753705823</v>
          </cell>
          <cell r="AC81">
            <v>1.3076224702099486</v>
          </cell>
          <cell r="AD81">
            <v>1.3080472602102526</v>
          </cell>
          <cell r="AE81">
            <v>1.2945368171021376</v>
          </cell>
          <cell r="AF81">
            <v>1.295358649789029</v>
          </cell>
          <cell r="AM81">
            <v>1.3610733723620612</v>
          </cell>
          <cell r="AN81">
            <v>1.3609470756528876</v>
          </cell>
          <cell r="AO81">
            <v>1.3609470756528876</v>
          </cell>
          <cell r="AP81">
            <v>1.3266393261895317</v>
          </cell>
          <cell r="AQ81">
            <v>1.3485391444713466</v>
          </cell>
          <cell r="AR81">
            <v>1.3493087327183177</v>
          </cell>
        </row>
        <row r="82">
          <cell r="D82">
            <v>7</v>
          </cell>
          <cell r="E82">
            <v>0.76928314734253833</v>
          </cell>
          <cell r="F82">
            <v>0.76896455484231097</v>
          </cell>
          <cell r="G82">
            <v>0.77909738717339672</v>
          </cell>
          <cell r="H82">
            <v>0.77848101265822789</v>
          </cell>
          <cell r="O82">
            <v>0.72453274755482466</v>
          </cell>
          <cell r="P82">
            <v>0.72462941847206386</v>
          </cell>
          <cell r="Q82">
            <v>0.72462941847206386</v>
          </cell>
          <cell r="R82">
            <v>0.72432830327567177</v>
          </cell>
          <cell r="S82">
            <v>0.73386902757061057</v>
          </cell>
          <cell r="T82">
            <v>0.73330683624801274</v>
          </cell>
          <cell r="AA82">
            <v>0.72453274755482466</v>
          </cell>
          <cell r="AB82">
            <v>0.72462941847206386</v>
          </cell>
          <cell r="AC82">
            <v>0.76928314734253833</v>
          </cell>
          <cell r="AD82">
            <v>0.76896455484231097</v>
          </cell>
          <cell r="AE82">
            <v>0.77909738717339672</v>
          </cell>
          <cell r="AF82">
            <v>0.77848101265822789</v>
          </cell>
          <cell r="AM82">
            <v>0.72919497072845385</v>
          </cell>
          <cell r="AN82">
            <v>0.72928969326033422</v>
          </cell>
          <cell r="AO82">
            <v>0.72928969326033422</v>
          </cell>
          <cell r="AP82">
            <v>0.75502050535785148</v>
          </cell>
          <cell r="AQ82">
            <v>0.73859564164648916</v>
          </cell>
          <cell r="AR82">
            <v>0.73801845046126158</v>
          </cell>
        </row>
        <row r="83">
          <cell r="D83">
            <v>8</v>
          </cell>
          <cell r="E83">
            <v>0.76928314734253833</v>
          </cell>
          <cell r="F83">
            <v>0.76896455484231097</v>
          </cell>
          <cell r="G83">
            <v>0.77909738717339672</v>
          </cell>
          <cell r="H83">
            <v>0.77848101265822789</v>
          </cell>
          <cell r="O83">
            <v>0.72453274755482466</v>
          </cell>
          <cell r="P83">
            <v>0.72462941847206386</v>
          </cell>
          <cell r="Q83">
            <v>0.72462941847206386</v>
          </cell>
          <cell r="R83">
            <v>0.72432830327567177</v>
          </cell>
          <cell r="S83">
            <v>0.73386902757061057</v>
          </cell>
          <cell r="T83">
            <v>0.73330683624801274</v>
          </cell>
          <cell r="AA83">
            <v>0.72453274755482466</v>
          </cell>
          <cell r="AB83">
            <v>0.72462941847206386</v>
          </cell>
          <cell r="AC83">
            <v>0.76928314734253833</v>
          </cell>
          <cell r="AD83">
            <v>0.76896455484231097</v>
          </cell>
          <cell r="AE83">
            <v>0.77909738717339672</v>
          </cell>
          <cell r="AF83">
            <v>0.77848101265822789</v>
          </cell>
          <cell r="AM83">
            <v>0.72919497072845385</v>
          </cell>
          <cell r="AN83">
            <v>0.72928969326033422</v>
          </cell>
          <cell r="AO83">
            <v>0.72928969326033422</v>
          </cell>
          <cell r="AP83">
            <v>0.75502050535785148</v>
          </cell>
          <cell r="AQ83">
            <v>0.73859564164648916</v>
          </cell>
          <cell r="AR83">
            <v>0.73801845046126158</v>
          </cell>
        </row>
        <row r="84">
          <cell r="D84">
            <v>9</v>
          </cell>
          <cell r="E84">
            <v>0.76928314734253833</v>
          </cell>
          <cell r="F84">
            <v>0.76896455484231097</v>
          </cell>
          <cell r="G84">
            <v>0.77909738717339672</v>
          </cell>
          <cell r="H84">
            <v>0.77848101265822789</v>
          </cell>
          <cell r="O84">
            <v>0.72453274755482466</v>
          </cell>
          <cell r="P84">
            <v>0.72462941847206386</v>
          </cell>
          <cell r="Q84">
            <v>0.72462941847206386</v>
          </cell>
          <cell r="R84">
            <v>0.72432830327567177</v>
          </cell>
          <cell r="S84">
            <v>0.73386902757061057</v>
          </cell>
          <cell r="T84">
            <v>0.73330683624801274</v>
          </cell>
          <cell r="AA84">
            <v>0.72453274755482466</v>
          </cell>
          <cell r="AB84">
            <v>0.72462941847206386</v>
          </cell>
          <cell r="AC84">
            <v>0.76928314734253833</v>
          </cell>
          <cell r="AD84">
            <v>0.76896455484231097</v>
          </cell>
          <cell r="AE84">
            <v>0.77909738717339672</v>
          </cell>
          <cell r="AF84">
            <v>0.77848101265822789</v>
          </cell>
          <cell r="AM84">
            <v>0.72919497072845385</v>
          </cell>
          <cell r="AN84">
            <v>0.72928969326033422</v>
          </cell>
          <cell r="AO84">
            <v>0.72928969326033422</v>
          </cell>
          <cell r="AP84">
            <v>0.75502050535785148</v>
          </cell>
          <cell r="AQ84">
            <v>0.73859564164648916</v>
          </cell>
          <cell r="AR84">
            <v>0.73801845046126158</v>
          </cell>
        </row>
        <row r="85">
          <cell r="D85">
            <v>10</v>
          </cell>
          <cell r="E85">
            <v>0.76928314734253833</v>
          </cell>
          <cell r="F85">
            <v>0.76896455484231097</v>
          </cell>
          <cell r="G85">
            <v>0.77909738717339672</v>
          </cell>
          <cell r="H85">
            <v>0.77848101265822789</v>
          </cell>
          <cell r="O85">
            <v>0.72453274755482466</v>
          </cell>
          <cell r="P85">
            <v>0.72462941847206386</v>
          </cell>
          <cell r="Q85">
            <v>0.72462941847206386</v>
          </cell>
          <cell r="R85">
            <v>0.72432830327567177</v>
          </cell>
          <cell r="S85">
            <v>0.73386902757061057</v>
          </cell>
          <cell r="T85">
            <v>0.73330683624801274</v>
          </cell>
          <cell r="AA85">
            <v>0.72453274755482466</v>
          </cell>
          <cell r="AB85">
            <v>0.72462941847206386</v>
          </cell>
          <cell r="AC85">
            <v>0.76928314734253833</v>
          </cell>
          <cell r="AD85">
            <v>0.76896455484231097</v>
          </cell>
          <cell r="AE85">
            <v>0.77909738717339672</v>
          </cell>
          <cell r="AF85">
            <v>0.77848101265822789</v>
          </cell>
          <cell r="AM85">
            <v>0.72919497072845385</v>
          </cell>
          <cell r="AN85">
            <v>0.72928969326033422</v>
          </cell>
          <cell r="AO85">
            <v>0.72928969326033422</v>
          </cell>
          <cell r="AP85">
            <v>0.75502050535785148</v>
          </cell>
          <cell r="AQ85">
            <v>0.73859564164648916</v>
          </cell>
          <cell r="AR85">
            <v>0.73801845046126158</v>
          </cell>
        </row>
        <row r="86">
          <cell r="D86">
            <v>11</v>
          </cell>
          <cell r="E86">
            <v>0.76928314734253833</v>
          </cell>
          <cell r="F86">
            <v>0.76896455484231097</v>
          </cell>
          <cell r="G86">
            <v>0.77909738717339672</v>
          </cell>
          <cell r="H86">
            <v>0.77848101265822789</v>
          </cell>
          <cell r="O86">
            <v>0.72453274755482466</v>
          </cell>
          <cell r="P86">
            <v>0.72462941847206386</v>
          </cell>
          <cell r="Q86">
            <v>0.72462941847206386</v>
          </cell>
          <cell r="R86">
            <v>0.72432830327567177</v>
          </cell>
          <cell r="S86">
            <v>0.73386902757061057</v>
          </cell>
          <cell r="T86">
            <v>0.73330683624801274</v>
          </cell>
          <cell r="AA86">
            <v>0.72453274755482466</v>
          </cell>
          <cell r="AB86">
            <v>0.72462941847206386</v>
          </cell>
          <cell r="AC86">
            <v>0.76928314734253833</v>
          </cell>
          <cell r="AD86">
            <v>0.76896455484231097</v>
          </cell>
          <cell r="AE86">
            <v>0.77909738717339672</v>
          </cell>
          <cell r="AF86">
            <v>0.77848101265822789</v>
          </cell>
          <cell r="AM86">
            <v>0.72919497072845385</v>
          </cell>
          <cell r="AN86">
            <v>0.72928969326033422</v>
          </cell>
          <cell r="AO86">
            <v>0.72928969326033422</v>
          </cell>
          <cell r="AP86">
            <v>0.75502050535785148</v>
          </cell>
          <cell r="AQ86">
            <v>0.73859564164648916</v>
          </cell>
          <cell r="AR86">
            <v>0.73801845046126158</v>
          </cell>
        </row>
        <row r="87">
          <cell r="D87">
            <v>12</v>
          </cell>
          <cell r="E87">
            <v>0.76928314734253833</v>
          </cell>
          <cell r="F87">
            <v>0.76896455484231097</v>
          </cell>
          <cell r="G87">
            <v>0.77909738717339672</v>
          </cell>
          <cell r="H87">
            <v>0.77848101265822789</v>
          </cell>
          <cell r="O87">
            <v>0.72453274755482466</v>
          </cell>
          <cell r="P87">
            <v>0.72462941847206386</v>
          </cell>
          <cell r="Q87">
            <v>0.72462941847206386</v>
          </cell>
          <cell r="R87">
            <v>0.72432830327567177</v>
          </cell>
          <cell r="S87">
            <v>0.73386902757061057</v>
          </cell>
          <cell r="T87">
            <v>0.73330683624801274</v>
          </cell>
          <cell r="AA87">
            <v>0.72453274755482466</v>
          </cell>
          <cell r="AB87">
            <v>0.72462941847206386</v>
          </cell>
          <cell r="AC87">
            <v>0.76928314734253833</v>
          </cell>
          <cell r="AD87">
            <v>0.76896455484231097</v>
          </cell>
          <cell r="AE87">
            <v>0.77909738717339672</v>
          </cell>
          <cell r="AF87">
            <v>0.77848101265822789</v>
          </cell>
          <cell r="AM87">
            <v>0.72919497072845385</v>
          </cell>
          <cell r="AN87">
            <v>0.72928969326033422</v>
          </cell>
          <cell r="AO87">
            <v>0.72928969326033422</v>
          </cell>
          <cell r="AP87">
            <v>0.75502050535785148</v>
          </cell>
          <cell r="AQ87">
            <v>0.73859564164648916</v>
          </cell>
          <cell r="AR87">
            <v>0.73801845046126158</v>
          </cell>
        </row>
        <row r="88">
          <cell r="D88">
            <v>13</v>
          </cell>
          <cell r="E88">
            <v>0.76928314734253833</v>
          </cell>
          <cell r="F88">
            <v>0.76896455484231097</v>
          </cell>
          <cell r="G88">
            <v>0.77909738717339672</v>
          </cell>
          <cell r="H88">
            <v>0.77848101265822789</v>
          </cell>
          <cell r="O88">
            <v>0.72453274755482466</v>
          </cell>
          <cell r="P88">
            <v>0.72462941847206386</v>
          </cell>
          <cell r="Q88">
            <v>0.72462941847206386</v>
          </cell>
          <cell r="R88">
            <v>0.72432830327567177</v>
          </cell>
          <cell r="S88">
            <v>0.73386902757061057</v>
          </cell>
          <cell r="T88">
            <v>0.73330683624801274</v>
          </cell>
          <cell r="AA88">
            <v>0.72453274755482466</v>
          </cell>
          <cell r="AB88">
            <v>0.72462941847206386</v>
          </cell>
          <cell r="AC88">
            <v>0.76928314734253833</v>
          </cell>
          <cell r="AD88">
            <v>0.76896455484231097</v>
          </cell>
          <cell r="AE88">
            <v>0.77909738717339672</v>
          </cell>
          <cell r="AF88">
            <v>0.77848101265822789</v>
          </cell>
          <cell r="AM88">
            <v>0.72919497072845385</v>
          </cell>
          <cell r="AN88">
            <v>0.72928969326033422</v>
          </cell>
          <cell r="AO88">
            <v>0.72928969326033422</v>
          </cell>
          <cell r="AP88">
            <v>0.75502050535785148</v>
          </cell>
          <cell r="AQ88">
            <v>0.73859564164648916</v>
          </cell>
          <cell r="AR88">
            <v>0.73801845046126158</v>
          </cell>
        </row>
        <row r="89">
          <cell r="D89">
            <v>14</v>
          </cell>
          <cell r="E89">
            <v>0.76928314734253833</v>
          </cell>
          <cell r="F89">
            <v>0.76896455484231097</v>
          </cell>
          <cell r="G89">
            <v>0.77909738717339672</v>
          </cell>
          <cell r="H89">
            <v>0.77848101265822789</v>
          </cell>
          <cell r="O89">
            <v>0.72453274755482466</v>
          </cell>
          <cell r="P89">
            <v>0.72462941847206386</v>
          </cell>
          <cell r="Q89">
            <v>0.72462941847206386</v>
          </cell>
          <cell r="R89">
            <v>0.72432830327567177</v>
          </cell>
          <cell r="S89">
            <v>0.73386902757061057</v>
          </cell>
          <cell r="T89">
            <v>0.73330683624801274</v>
          </cell>
          <cell r="AA89">
            <v>0.72453274755482466</v>
          </cell>
          <cell r="AB89">
            <v>0.72462941847206386</v>
          </cell>
          <cell r="AC89">
            <v>0.76928314734253833</v>
          </cell>
          <cell r="AD89">
            <v>0.76896455484231097</v>
          </cell>
          <cell r="AE89">
            <v>0.77909738717339672</v>
          </cell>
          <cell r="AF89">
            <v>0.77848101265822789</v>
          </cell>
          <cell r="AM89">
            <v>0.72919497072845385</v>
          </cell>
          <cell r="AN89">
            <v>0.72928969326033422</v>
          </cell>
          <cell r="AO89">
            <v>0.72928969326033422</v>
          </cell>
          <cell r="AP89">
            <v>0.75502050535785148</v>
          </cell>
          <cell r="AQ89">
            <v>0.73859564164648916</v>
          </cell>
          <cell r="AR89">
            <v>0.73801845046126158</v>
          </cell>
        </row>
        <row r="90">
          <cell r="D90">
            <v>15</v>
          </cell>
          <cell r="E90">
            <v>0.76928314734253833</v>
          </cell>
          <cell r="F90">
            <v>0.76896455484231097</v>
          </cell>
          <cell r="G90">
            <v>0.77909738717339672</v>
          </cell>
          <cell r="H90">
            <v>0.77848101265822789</v>
          </cell>
          <cell r="O90">
            <v>0.72453274755482466</v>
          </cell>
          <cell r="P90">
            <v>0.72462941847206386</v>
          </cell>
          <cell r="Q90">
            <v>0.72462941847206386</v>
          </cell>
          <cell r="R90">
            <v>0.72432830327567177</v>
          </cell>
          <cell r="S90">
            <v>0.73386902757061057</v>
          </cell>
          <cell r="T90">
            <v>0.73330683624801274</v>
          </cell>
          <cell r="AA90">
            <v>0.72453274755482466</v>
          </cell>
          <cell r="AB90">
            <v>0.72462941847206386</v>
          </cell>
          <cell r="AC90">
            <v>0.76928314734253833</v>
          </cell>
          <cell r="AD90">
            <v>0.76896455484231097</v>
          </cell>
          <cell r="AE90">
            <v>0.77909738717339672</v>
          </cell>
          <cell r="AF90">
            <v>0.77848101265822789</v>
          </cell>
          <cell r="AM90">
            <v>0.72919497072845385</v>
          </cell>
          <cell r="AN90">
            <v>0.72928969326033422</v>
          </cell>
          <cell r="AO90">
            <v>0.72928969326033422</v>
          </cell>
          <cell r="AP90">
            <v>0.75502050535785148</v>
          </cell>
          <cell r="AQ90">
            <v>0.73859564164648916</v>
          </cell>
          <cell r="AR90">
            <v>0.73801845046126158</v>
          </cell>
        </row>
        <row r="91">
          <cell r="D91">
            <v>16</v>
          </cell>
          <cell r="E91">
            <v>0.76928314734253833</v>
          </cell>
          <cell r="F91">
            <v>0.76896455484231097</v>
          </cell>
          <cell r="G91">
            <v>0.77909738717339672</v>
          </cell>
          <cell r="H91">
            <v>0.77848101265822789</v>
          </cell>
          <cell r="O91">
            <v>0.72453274755482466</v>
          </cell>
          <cell r="P91">
            <v>0.72462941847206386</v>
          </cell>
          <cell r="Q91">
            <v>0.72462941847206386</v>
          </cell>
          <cell r="R91">
            <v>0.72432830327567177</v>
          </cell>
          <cell r="S91">
            <v>0.73386902757061057</v>
          </cell>
          <cell r="T91">
            <v>0.73330683624801274</v>
          </cell>
          <cell r="AA91">
            <v>0.72453274755482466</v>
          </cell>
          <cell r="AB91">
            <v>0.72462941847206386</v>
          </cell>
          <cell r="AC91">
            <v>0.76928314734253833</v>
          </cell>
          <cell r="AD91">
            <v>0.76896455484231097</v>
          </cell>
          <cell r="AE91">
            <v>0.77909738717339672</v>
          </cell>
          <cell r="AF91">
            <v>0.77848101265822789</v>
          </cell>
          <cell r="AM91">
            <v>0.72919497072845385</v>
          </cell>
          <cell r="AN91">
            <v>0.72928969326033422</v>
          </cell>
          <cell r="AO91">
            <v>0.72928969326033422</v>
          </cell>
          <cell r="AP91">
            <v>0.75502050535785148</v>
          </cell>
          <cell r="AQ91">
            <v>0.73859564164648916</v>
          </cell>
          <cell r="AR91">
            <v>0.73801845046126158</v>
          </cell>
        </row>
        <row r="92">
          <cell r="D92">
            <v>17</v>
          </cell>
          <cell r="E92">
            <v>0.76928314734253833</v>
          </cell>
          <cell r="F92">
            <v>0.76896455484231097</v>
          </cell>
          <cell r="G92">
            <v>0.77909738717339672</v>
          </cell>
          <cell r="H92">
            <v>0.77848101265822789</v>
          </cell>
          <cell r="O92">
            <v>0.72453274755482466</v>
          </cell>
          <cell r="P92">
            <v>0.72462941847206386</v>
          </cell>
          <cell r="Q92">
            <v>0.72462941847206386</v>
          </cell>
          <cell r="R92">
            <v>0.72432830327567177</v>
          </cell>
          <cell r="S92">
            <v>0.73386902757061057</v>
          </cell>
          <cell r="T92">
            <v>0.73330683624801274</v>
          </cell>
          <cell r="AA92">
            <v>0.72453274755482466</v>
          </cell>
          <cell r="AB92">
            <v>0.72462941847206386</v>
          </cell>
          <cell r="AC92">
            <v>0.76928314734253833</v>
          </cell>
          <cell r="AD92">
            <v>0.76896455484231097</v>
          </cell>
          <cell r="AE92">
            <v>0.77909738717339672</v>
          </cell>
          <cell r="AF92">
            <v>0.77848101265822789</v>
          </cell>
          <cell r="AM92">
            <v>0.72919497072845385</v>
          </cell>
          <cell r="AN92">
            <v>0.72928969326033422</v>
          </cell>
          <cell r="AO92">
            <v>0.72928969326033422</v>
          </cell>
          <cell r="AP92">
            <v>0.75502050535785148</v>
          </cell>
          <cell r="AQ92">
            <v>0.73859564164648916</v>
          </cell>
          <cell r="AR92">
            <v>0.73801845046126158</v>
          </cell>
        </row>
        <row r="93">
          <cell r="D93">
            <v>18</v>
          </cell>
          <cell r="E93">
            <v>0.76928314734253833</v>
          </cell>
          <cell r="F93">
            <v>0.76896455484231097</v>
          </cell>
          <cell r="G93">
            <v>0.77909738717339672</v>
          </cell>
          <cell r="H93">
            <v>0.77848101265822789</v>
          </cell>
          <cell r="O93">
            <v>0.72453274755482466</v>
          </cell>
          <cell r="P93">
            <v>0.72462941847206386</v>
          </cell>
          <cell r="Q93">
            <v>0.72462941847206386</v>
          </cell>
          <cell r="R93">
            <v>0.72432830327567177</v>
          </cell>
          <cell r="S93">
            <v>0.73386902757061057</v>
          </cell>
          <cell r="T93">
            <v>0.73330683624801274</v>
          </cell>
          <cell r="AA93">
            <v>0.72453274755482466</v>
          </cell>
          <cell r="AB93">
            <v>0.72462941847206386</v>
          </cell>
          <cell r="AC93">
            <v>0.76928314734253833</v>
          </cell>
          <cell r="AD93">
            <v>0.76896455484231097</v>
          </cell>
          <cell r="AE93">
            <v>0.77909738717339672</v>
          </cell>
          <cell r="AF93">
            <v>0.77848101265822789</v>
          </cell>
          <cell r="AM93">
            <v>0.72919497072845385</v>
          </cell>
          <cell r="AN93">
            <v>0.72928969326033422</v>
          </cell>
          <cell r="AO93">
            <v>0.72928969326033422</v>
          </cell>
          <cell r="AP93">
            <v>0.75502050535785148</v>
          </cell>
          <cell r="AQ93">
            <v>0.73859564164648916</v>
          </cell>
          <cell r="AR93">
            <v>0.73801845046126158</v>
          </cell>
        </row>
        <row r="94">
          <cell r="D94">
            <v>19</v>
          </cell>
          <cell r="E94">
            <v>0.76928314734253833</v>
          </cell>
          <cell r="F94">
            <v>0.76896455484231097</v>
          </cell>
          <cell r="G94">
            <v>0.77909738717339672</v>
          </cell>
          <cell r="H94">
            <v>0.77848101265822789</v>
          </cell>
          <cell r="O94">
            <v>0.72453274755482466</v>
          </cell>
          <cell r="P94">
            <v>0.72462941847206386</v>
          </cell>
          <cell r="Q94">
            <v>0.72462941847206386</v>
          </cell>
          <cell r="R94">
            <v>0.72432830327567177</v>
          </cell>
          <cell r="S94">
            <v>0.73386902757061057</v>
          </cell>
          <cell r="T94">
            <v>0.73330683624801274</v>
          </cell>
          <cell r="AA94">
            <v>0.72453274755482466</v>
          </cell>
          <cell r="AB94">
            <v>0.72462941847206386</v>
          </cell>
          <cell r="AC94">
            <v>0.76928314734253833</v>
          </cell>
          <cell r="AD94">
            <v>0.76896455484231097</v>
          </cell>
          <cell r="AE94">
            <v>0.77909738717339672</v>
          </cell>
          <cell r="AF94">
            <v>0.77848101265822789</v>
          </cell>
          <cell r="AM94">
            <v>0.72919497072845385</v>
          </cell>
          <cell r="AN94">
            <v>0.72928969326033422</v>
          </cell>
          <cell r="AO94">
            <v>0.72928969326033422</v>
          </cell>
          <cell r="AP94">
            <v>0.75502050535785148</v>
          </cell>
          <cell r="AQ94">
            <v>0.73859564164648916</v>
          </cell>
          <cell r="AR94">
            <v>0.73801845046126158</v>
          </cell>
        </row>
        <row r="95">
          <cell r="D95">
            <v>20</v>
          </cell>
          <cell r="E95">
            <v>0.76928314734253833</v>
          </cell>
          <cell r="F95">
            <v>0.76896455484231097</v>
          </cell>
          <cell r="G95">
            <v>0.77909738717339672</v>
          </cell>
          <cell r="H95">
            <v>0.77848101265822789</v>
          </cell>
          <cell r="O95">
            <v>0.72453274755482466</v>
          </cell>
          <cell r="P95">
            <v>0.72462941847206386</v>
          </cell>
          <cell r="Q95">
            <v>0.72462941847206386</v>
          </cell>
          <cell r="R95">
            <v>0.72432830327567177</v>
          </cell>
          <cell r="S95">
            <v>0.73386902757061057</v>
          </cell>
          <cell r="T95">
            <v>0.73330683624801274</v>
          </cell>
          <cell r="AA95">
            <v>0.72453274755482466</v>
          </cell>
          <cell r="AB95">
            <v>0.72462941847206386</v>
          </cell>
          <cell r="AC95">
            <v>0.76928314734253833</v>
          </cell>
          <cell r="AD95">
            <v>0.76896455484231097</v>
          </cell>
          <cell r="AE95">
            <v>0.77909738717339672</v>
          </cell>
          <cell r="AF95">
            <v>0.77848101265822789</v>
          </cell>
          <cell r="AM95">
            <v>0.72919497072845385</v>
          </cell>
          <cell r="AN95">
            <v>0.72928969326033422</v>
          </cell>
          <cell r="AO95">
            <v>0.72928969326033422</v>
          </cell>
          <cell r="AP95">
            <v>0.75502050535785148</v>
          </cell>
          <cell r="AQ95">
            <v>0.73859564164648916</v>
          </cell>
          <cell r="AR95">
            <v>0.73801845046126158</v>
          </cell>
        </row>
        <row r="96">
          <cell r="D96">
            <v>21</v>
          </cell>
          <cell r="E96">
            <v>0.76928314734253833</v>
          </cell>
          <cell r="F96">
            <v>0.76896455484231097</v>
          </cell>
          <cell r="G96">
            <v>0.77909738717339672</v>
          </cell>
          <cell r="H96">
            <v>0.77848101265822789</v>
          </cell>
          <cell r="O96">
            <v>0.72453274755482466</v>
          </cell>
          <cell r="P96">
            <v>0.72462941847206386</v>
          </cell>
          <cell r="Q96">
            <v>0.72462941847206386</v>
          </cell>
          <cell r="R96">
            <v>0.72432830327567177</v>
          </cell>
          <cell r="S96">
            <v>0.73386902757061057</v>
          </cell>
          <cell r="T96">
            <v>0.73330683624801274</v>
          </cell>
          <cell r="AA96">
            <v>0.72453274755482466</v>
          </cell>
          <cell r="AB96">
            <v>0.72462941847206386</v>
          </cell>
          <cell r="AC96">
            <v>0.76928314734253833</v>
          </cell>
          <cell r="AD96">
            <v>0.76896455484231097</v>
          </cell>
          <cell r="AE96">
            <v>0.77909738717339672</v>
          </cell>
          <cell r="AF96">
            <v>0.77848101265822789</v>
          </cell>
          <cell r="AM96">
            <v>0.72919497072845385</v>
          </cell>
          <cell r="AN96">
            <v>0.72928969326033422</v>
          </cell>
          <cell r="AO96">
            <v>0.72928969326033422</v>
          </cell>
          <cell r="AP96">
            <v>0.75502050535785148</v>
          </cell>
          <cell r="AQ96">
            <v>0.73859564164648916</v>
          </cell>
          <cell r="AR96">
            <v>0.73801845046126158</v>
          </cell>
        </row>
        <row r="97">
          <cell r="D97">
            <v>22</v>
          </cell>
          <cell r="E97">
            <v>0.76928314734253833</v>
          </cell>
          <cell r="F97">
            <v>0.76896455484231097</v>
          </cell>
          <cell r="G97">
            <v>0.77909738717339672</v>
          </cell>
          <cell r="H97">
            <v>0.77848101265822789</v>
          </cell>
          <cell r="O97">
            <v>0.72453274755482466</v>
          </cell>
          <cell r="P97">
            <v>0.72462941847206386</v>
          </cell>
          <cell r="Q97">
            <v>0.72462941847206386</v>
          </cell>
          <cell r="R97">
            <v>0.72432830327567177</v>
          </cell>
          <cell r="S97">
            <v>0.73386902757061057</v>
          </cell>
          <cell r="T97">
            <v>0.73330683624801274</v>
          </cell>
          <cell r="AA97">
            <v>0.72453274755482466</v>
          </cell>
          <cell r="AB97">
            <v>0.72462941847206386</v>
          </cell>
          <cell r="AC97">
            <v>0.76928314734253833</v>
          </cell>
          <cell r="AD97">
            <v>0.76896455484231097</v>
          </cell>
          <cell r="AE97">
            <v>0.77909738717339672</v>
          </cell>
          <cell r="AF97">
            <v>0.77848101265822789</v>
          </cell>
          <cell r="AM97">
            <v>0.72919497072845385</v>
          </cell>
          <cell r="AN97">
            <v>0.72928969326033422</v>
          </cell>
          <cell r="AO97">
            <v>0.72928969326033422</v>
          </cell>
          <cell r="AP97">
            <v>0.75502050535785148</v>
          </cell>
          <cell r="AQ97">
            <v>0.73859564164648916</v>
          </cell>
          <cell r="AR97">
            <v>0.73801845046126158</v>
          </cell>
        </row>
        <row r="98">
          <cell r="D98">
            <v>23</v>
          </cell>
          <cell r="E98">
            <v>1.3076224702099486</v>
          </cell>
          <cell r="F98">
            <v>1.3080472602102526</v>
          </cell>
          <cell r="G98">
            <v>1.2945368171021376</v>
          </cell>
          <cell r="H98">
            <v>1.295358649789029</v>
          </cell>
          <cell r="O98">
            <v>1.3672896699269002</v>
          </cell>
          <cell r="P98">
            <v>1.3671607753705823</v>
          </cell>
          <cell r="Q98">
            <v>1.3671607753705823</v>
          </cell>
          <cell r="R98">
            <v>1.3675622622991039</v>
          </cell>
          <cell r="S98">
            <v>1.3548412965725196</v>
          </cell>
          <cell r="T98">
            <v>1.3555908850026503</v>
          </cell>
          <cell r="AA98">
            <v>1.3672896699269002</v>
          </cell>
          <cell r="AB98">
            <v>1.3671607753705823</v>
          </cell>
          <cell r="AC98">
            <v>1.3076224702099486</v>
          </cell>
          <cell r="AD98">
            <v>1.3080472602102526</v>
          </cell>
          <cell r="AE98">
            <v>1.2945368171021376</v>
          </cell>
          <cell r="AF98">
            <v>1.295358649789029</v>
          </cell>
          <cell r="AM98">
            <v>1.3610733723620612</v>
          </cell>
          <cell r="AN98">
            <v>1.3609470756528876</v>
          </cell>
          <cell r="AO98">
            <v>1.3609470756528876</v>
          </cell>
          <cell r="AP98">
            <v>1.3266393261895317</v>
          </cell>
          <cell r="AQ98">
            <v>1.3485391444713466</v>
          </cell>
          <cell r="AR98">
            <v>1.3493087327183177</v>
          </cell>
        </row>
        <row r="99">
          <cell r="D99">
            <v>24</v>
          </cell>
          <cell r="E99">
            <v>1.3076224702099486</v>
          </cell>
          <cell r="F99">
            <v>1.3080472602102526</v>
          </cell>
          <cell r="G99">
            <v>1.2945368171021376</v>
          </cell>
          <cell r="H99">
            <v>1.295358649789029</v>
          </cell>
          <cell r="O99">
            <v>1.3672896699269002</v>
          </cell>
          <cell r="P99">
            <v>1.3671607753705823</v>
          </cell>
          <cell r="Q99">
            <v>1.3671607753705823</v>
          </cell>
          <cell r="R99">
            <v>1.3675622622991039</v>
          </cell>
          <cell r="S99">
            <v>1.3548412965725196</v>
          </cell>
          <cell r="T99">
            <v>1.3555908850026503</v>
          </cell>
          <cell r="AA99">
            <v>1.3672896699269002</v>
          </cell>
          <cell r="AB99">
            <v>1.3671607753705823</v>
          </cell>
          <cell r="AC99">
            <v>1.3076224702099486</v>
          </cell>
          <cell r="AD99">
            <v>1.3080472602102526</v>
          </cell>
          <cell r="AE99">
            <v>1.2945368171021376</v>
          </cell>
          <cell r="AF99">
            <v>1.295358649789029</v>
          </cell>
          <cell r="AM99">
            <v>1.3610733723620612</v>
          </cell>
          <cell r="AN99">
            <v>1.3609470756528876</v>
          </cell>
          <cell r="AO99">
            <v>1.3609470756528876</v>
          </cell>
          <cell r="AP99">
            <v>1.3266393261895317</v>
          </cell>
          <cell r="AQ99">
            <v>1.3485391444713466</v>
          </cell>
          <cell r="AR99">
            <v>1.3493087327183177</v>
          </cell>
        </row>
        <row r="100">
          <cell r="D100">
            <v>25</v>
          </cell>
          <cell r="E100">
            <v>1.3076224702099486</v>
          </cell>
          <cell r="F100">
            <v>1.3080472602102526</v>
          </cell>
          <cell r="G100">
            <v>1.2945368171021376</v>
          </cell>
          <cell r="H100">
            <v>1.295358649789029</v>
          </cell>
          <cell r="O100">
            <v>1.3672896699269002</v>
          </cell>
          <cell r="P100">
            <v>1.3671607753705823</v>
          </cell>
          <cell r="Q100">
            <v>1.3671607753705823</v>
          </cell>
          <cell r="R100">
            <v>1.3675622622991039</v>
          </cell>
          <cell r="S100">
            <v>1.3548412965725196</v>
          </cell>
          <cell r="T100">
            <v>1.3555908850026503</v>
          </cell>
          <cell r="AA100">
            <v>1.3672896699269002</v>
          </cell>
          <cell r="AB100">
            <v>1.3671607753705823</v>
          </cell>
          <cell r="AC100">
            <v>1.3076224702099486</v>
          </cell>
          <cell r="AD100">
            <v>1.3080472602102526</v>
          </cell>
          <cell r="AE100">
            <v>1.2945368171021376</v>
          </cell>
          <cell r="AF100">
            <v>1.295358649789029</v>
          </cell>
          <cell r="AM100">
            <v>1.3610733723620612</v>
          </cell>
          <cell r="AN100">
            <v>1.3609470756528876</v>
          </cell>
          <cell r="AO100">
            <v>1.3609470756528876</v>
          </cell>
          <cell r="AP100">
            <v>1.3266393261895317</v>
          </cell>
          <cell r="AQ100">
            <v>1.3485391444713466</v>
          </cell>
          <cell r="AR100">
            <v>1.3493087327183177</v>
          </cell>
        </row>
        <row r="101">
          <cell r="D101">
            <v>26</v>
          </cell>
          <cell r="E101">
            <v>1.3076224702099486</v>
          </cell>
          <cell r="F101">
            <v>1.3080472602102526</v>
          </cell>
          <cell r="G101">
            <v>1.2945368171021376</v>
          </cell>
          <cell r="H101">
            <v>1.295358649789029</v>
          </cell>
          <cell r="O101">
            <v>1.3672896699269002</v>
          </cell>
          <cell r="P101">
            <v>1.3671607753705823</v>
          </cell>
          <cell r="Q101">
            <v>1.3671607753705823</v>
          </cell>
          <cell r="R101">
            <v>1.3675622622991039</v>
          </cell>
          <cell r="S101">
            <v>1.3548412965725196</v>
          </cell>
          <cell r="T101">
            <v>1.3555908850026503</v>
          </cell>
          <cell r="AA101">
            <v>1.3672896699269002</v>
          </cell>
          <cell r="AB101">
            <v>1.3671607753705823</v>
          </cell>
          <cell r="AC101">
            <v>1.3076224702099486</v>
          </cell>
          <cell r="AD101">
            <v>1.3080472602102526</v>
          </cell>
          <cell r="AE101">
            <v>1.2945368171021376</v>
          </cell>
          <cell r="AF101">
            <v>1.295358649789029</v>
          </cell>
          <cell r="AM101">
            <v>1.3610733723620612</v>
          </cell>
          <cell r="AN101">
            <v>1.3609470756528876</v>
          </cell>
          <cell r="AO101">
            <v>1.3609470756528876</v>
          </cell>
          <cell r="AP101">
            <v>1.3266393261895317</v>
          </cell>
          <cell r="AQ101">
            <v>1.3485391444713466</v>
          </cell>
          <cell r="AR101">
            <v>1.3493087327183177</v>
          </cell>
        </row>
        <row r="102">
          <cell r="D102">
            <v>27</v>
          </cell>
          <cell r="E102">
            <v>1.3076224702099486</v>
          </cell>
          <cell r="F102">
            <v>1.3080472602102526</v>
          </cell>
          <cell r="G102">
            <v>1.2945368171021376</v>
          </cell>
          <cell r="H102">
            <v>1.295358649789029</v>
          </cell>
          <cell r="O102">
            <v>1.3672896699269002</v>
          </cell>
          <cell r="P102">
            <v>1.3671607753705823</v>
          </cell>
          <cell r="Q102">
            <v>1.3671607753705823</v>
          </cell>
          <cell r="R102">
            <v>1.3675622622991039</v>
          </cell>
          <cell r="S102">
            <v>1.3548412965725196</v>
          </cell>
          <cell r="T102">
            <v>1.3555908850026503</v>
          </cell>
          <cell r="AA102">
            <v>1.3672896699269002</v>
          </cell>
          <cell r="AB102">
            <v>1.3671607753705823</v>
          </cell>
          <cell r="AC102">
            <v>1.3076224702099486</v>
          </cell>
          <cell r="AD102">
            <v>1.3080472602102526</v>
          </cell>
          <cell r="AE102">
            <v>1.2945368171021376</v>
          </cell>
          <cell r="AF102">
            <v>1.295358649789029</v>
          </cell>
          <cell r="AM102">
            <v>1.3610733723620612</v>
          </cell>
          <cell r="AN102">
            <v>1.3609470756528876</v>
          </cell>
          <cell r="AO102">
            <v>1.3609470756528876</v>
          </cell>
          <cell r="AP102">
            <v>1.3266393261895317</v>
          </cell>
          <cell r="AQ102">
            <v>1.3485391444713466</v>
          </cell>
          <cell r="AR102">
            <v>1.3493087327183177</v>
          </cell>
        </row>
        <row r="103">
          <cell r="D103">
            <v>28</v>
          </cell>
          <cell r="E103">
            <v>1.3076224702099486</v>
          </cell>
          <cell r="F103">
            <v>1.3080472602102526</v>
          </cell>
          <cell r="G103">
            <v>1.2945368171021376</v>
          </cell>
          <cell r="H103">
            <v>1.295358649789029</v>
          </cell>
          <cell r="O103">
            <v>1.3672896699269002</v>
          </cell>
          <cell r="P103">
            <v>1.3671607753705823</v>
          </cell>
          <cell r="Q103">
            <v>1.3671607753705823</v>
          </cell>
          <cell r="R103">
            <v>1.3675622622991039</v>
          </cell>
          <cell r="S103">
            <v>1.3548412965725196</v>
          </cell>
          <cell r="T103">
            <v>1.3555908850026503</v>
          </cell>
          <cell r="AA103">
            <v>1.3672896699269002</v>
          </cell>
          <cell r="AB103">
            <v>1.3671607753705823</v>
          </cell>
          <cell r="AC103">
            <v>1.3076224702099486</v>
          </cell>
          <cell r="AD103">
            <v>1.3080472602102526</v>
          </cell>
          <cell r="AE103">
            <v>1.2945368171021376</v>
          </cell>
          <cell r="AF103">
            <v>1.295358649789029</v>
          </cell>
          <cell r="AM103">
            <v>1.3610733723620612</v>
          </cell>
          <cell r="AN103">
            <v>1.3609470756528876</v>
          </cell>
          <cell r="AO103">
            <v>1.3609470756528876</v>
          </cell>
          <cell r="AP103">
            <v>1.3266393261895317</v>
          </cell>
          <cell r="AQ103">
            <v>1.3485391444713466</v>
          </cell>
          <cell r="AR103">
            <v>1.3493087327183177</v>
          </cell>
        </row>
        <row r="104">
          <cell r="D104">
            <v>29</v>
          </cell>
          <cell r="E104">
            <v>1.3076224702099486</v>
          </cell>
          <cell r="F104">
            <v>1.3080472602102526</v>
          </cell>
          <cell r="G104">
            <v>1.2945368171021376</v>
          </cell>
          <cell r="H104">
            <v>1.295358649789029</v>
          </cell>
          <cell r="O104">
            <v>1.3672896699269002</v>
          </cell>
          <cell r="P104">
            <v>1.3671607753705823</v>
          </cell>
          <cell r="Q104">
            <v>1.3671607753705823</v>
          </cell>
          <cell r="R104">
            <v>1.3675622622991039</v>
          </cell>
          <cell r="S104">
            <v>1.3548412965725196</v>
          </cell>
          <cell r="T104">
            <v>1.3555908850026503</v>
          </cell>
          <cell r="AA104">
            <v>1.3672896699269002</v>
          </cell>
          <cell r="AB104">
            <v>1.3671607753705823</v>
          </cell>
          <cell r="AC104">
            <v>1.3076224702099486</v>
          </cell>
          <cell r="AD104">
            <v>1.3080472602102526</v>
          </cell>
          <cell r="AE104">
            <v>1.2945368171021376</v>
          </cell>
          <cell r="AF104">
            <v>1.295358649789029</v>
          </cell>
          <cell r="AM104">
            <v>1.3610733723620612</v>
          </cell>
          <cell r="AN104">
            <v>1.3609470756528876</v>
          </cell>
          <cell r="AO104">
            <v>1.3609470756528876</v>
          </cell>
          <cell r="AP104">
            <v>1.3266393261895317</v>
          </cell>
          <cell r="AQ104">
            <v>1.3485391444713466</v>
          </cell>
          <cell r="AR104">
            <v>1.3493087327183177</v>
          </cell>
        </row>
        <row r="105">
          <cell r="D105">
            <v>30</v>
          </cell>
          <cell r="E105">
            <v>1.3076224702099486</v>
          </cell>
          <cell r="F105">
            <v>1.3080472602102526</v>
          </cell>
          <cell r="G105">
            <v>1.2945368171021376</v>
          </cell>
          <cell r="H105">
            <v>1.295358649789029</v>
          </cell>
          <cell r="O105">
            <v>1.3672896699269002</v>
          </cell>
          <cell r="P105">
            <v>1.3671607753705823</v>
          </cell>
          <cell r="Q105">
            <v>1.3671607753705823</v>
          </cell>
          <cell r="R105">
            <v>1.3675622622991039</v>
          </cell>
          <cell r="S105">
            <v>1.3548412965725196</v>
          </cell>
          <cell r="T105">
            <v>1.3555908850026503</v>
          </cell>
          <cell r="AA105">
            <v>1.3672896699269002</v>
          </cell>
          <cell r="AB105">
            <v>1.3671607753705823</v>
          </cell>
          <cell r="AC105">
            <v>1.3076224702099486</v>
          </cell>
          <cell r="AD105">
            <v>1.3080472602102526</v>
          </cell>
          <cell r="AE105">
            <v>1.2945368171021376</v>
          </cell>
          <cell r="AF105">
            <v>1.295358649789029</v>
          </cell>
          <cell r="AM105">
            <v>1.3610733723620612</v>
          </cell>
          <cell r="AN105">
            <v>1.3609470756528876</v>
          </cell>
          <cell r="AO105">
            <v>1.3609470756528876</v>
          </cell>
          <cell r="AP105">
            <v>1.3266393261895317</v>
          </cell>
          <cell r="AQ105">
            <v>1.3485391444713466</v>
          </cell>
          <cell r="AR105">
            <v>1.3493087327183177</v>
          </cell>
        </row>
        <row r="106">
          <cell r="D106">
            <v>31</v>
          </cell>
          <cell r="E106">
            <v>0.76928314734253833</v>
          </cell>
          <cell r="F106">
            <v>0.76896455484231097</v>
          </cell>
          <cell r="G106">
            <v>0.77909738717339672</v>
          </cell>
          <cell r="H106">
            <v>0.77848101265822789</v>
          </cell>
          <cell r="O106">
            <v>0.72453274755482466</v>
          </cell>
          <cell r="P106">
            <v>0.72462941847206386</v>
          </cell>
          <cell r="Q106">
            <v>0.72462941847206386</v>
          </cell>
          <cell r="R106">
            <v>0.72432830327567177</v>
          </cell>
          <cell r="S106">
            <v>0.73386902757061057</v>
          </cell>
          <cell r="T106">
            <v>0.73330683624801274</v>
          </cell>
          <cell r="AA106">
            <v>0.72453274755482466</v>
          </cell>
          <cell r="AB106">
            <v>0.72462941847206386</v>
          </cell>
          <cell r="AC106">
            <v>0.76928314734253833</v>
          </cell>
          <cell r="AD106">
            <v>0.76896455484231097</v>
          </cell>
          <cell r="AE106">
            <v>0.77909738717339672</v>
          </cell>
          <cell r="AF106">
            <v>0.77848101265822789</v>
          </cell>
          <cell r="AM106">
            <v>0.72919497072845385</v>
          </cell>
          <cell r="AN106">
            <v>0.72928969326033422</v>
          </cell>
          <cell r="AO106">
            <v>0.72928969326033422</v>
          </cell>
          <cell r="AP106">
            <v>0.75502050535785148</v>
          </cell>
          <cell r="AQ106">
            <v>0.73859564164648916</v>
          </cell>
          <cell r="AR106">
            <v>0.73801845046126158</v>
          </cell>
        </row>
        <row r="107">
          <cell r="D107">
            <v>32</v>
          </cell>
          <cell r="E107">
            <v>0.76928314734253833</v>
          </cell>
          <cell r="F107">
            <v>0.76896455484231097</v>
          </cell>
          <cell r="G107">
            <v>0.77909738717339672</v>
          </cell>
          <cell r="H107">
            <v>0.77848101265822789</v>
          </cell>
          <cell r="O107">
            <v>0.72453274755482466</v>
          </cell>
          <cell r="P107">
            <v>0.72462941847206386</v>
          </cell>
          <cell r="Q107">
            <v>0.72462941847206386</v>
          </cell>
          <cell r="R107">
            <v>0.72432830327567177</v>
          </cell>
          <cell r="S107">
            <v>0.73386902757061057</v>
          </cell>
          <cell r="T107">
            <v>0.73330683624801274</v>
          </cell>
          <cell r="AA107">
            <v>0.72453274755482466</v>
          </cell>
          <cell r="AB107">
            <v>0.72462941847206386</v>
          </cell>
          <cell r="AC107">
            <v>0.76928314734253833</v>
          </cell>
          <cell r="AD107">
            <v>0.76896455484231097</v>
          </cell>
          <cell r="AE107">
            <v>0.77909738717339672</v>
          </cell>
          <cell r="AF107">
            <v>0.77848101265822789</v>
          </cell>
          <cell r="AM107">
            <v>0.72919497072845385</v>
          </cell>
          <cell r="AN107">
            <v>0.72928969326033422</v>
          </cell>
          <cell r="AO107">
            <v>0.72928969326033422</v>
          </cell>
          <cell r="AP107">
            <v>0.75502050535785148</v>
          </cell>
          <cell r="AQ107">
            <v>0.73859564164648916</v>
          </cell>
          <cell r="AR107">
            <v>0.73801845046126158</v>
          </cell>
        </row>
        <row r="108">
          <cell r="D108">
            <v>33</v>
          </cell>
          <cell r="E108">
            <v>0.76928314734253833</v>
          </cell>
          <cell r="F108">
            <v>0.76896455484231097</v>
          </cell>
          <cell r="G108">
            <v>0.77909738717339672</v>
          </cell>
          <cell r="H108">
            <v>0.77848101265822789</v>
          </cell>
          <cell r="O108">
            <v>0.72453274755482466</v>
          </cell>
          <cell r="P108">
            <v>0.72462941847206386</v>
          </cell>
          <cell r="Q108">
            <v>0.72462941847206386</v>
          </cell>
          <cell r="R108">
            <v>0.72432830327567177</v>
          </cell>
          <cell r="S108">
            <v>0.73386902757061057</v>
          </cell>
          <cell r="T108">
            <v>0.73330683624801274</v>
          </cell>
          <cell r="AA108">
            <v>0.72453274755482466</v>
          </cell>
          <cell r="AB108">
            <v>0.72462941847206386</v>
          </cell>
          <cell r="AC108">
            <v>0.76928314734253833</v>
          </cell>
          <cell r="AD108">
            <v>0.76896455484231097</v>
          </cell>
          <cell r="AE108">
            <v>0.77909738717339672</v>
          </cell>
          <cell r="AF108">
            <v>0.77848101265822789</v>
          </cell>
          <cell r="AM108">
            <v>0.72919497072845385</v>
          </cell>
          <cell r="AN108">
            <v>0.72928969326033422</v>
          </cell>
          <cell r="AO108">
            <v>0.72928969326033422</v>
          </cell>
          <cell r="AP108">
            <v>0.75502050535785148</v>
          </cell>
          <cell r="AQ108">
            <v>0.73859564164648916</v>
          </cell>
          <cell r="AR108">
            <v>0.73801845046126158</v>
          </cell>
        </row>
        <row r="109">
          <cell r="D109">
            <v>34</v>
          </cell>
          <cell r="E109">
            <v>0.76928314734253833</v>
          </cell>
          <cell r="F109">
            <v>0.76896455484231097</v>
          </cell>
          <cell r="G109">
            <v>0.77909738717339672</v>
          </cell>
          <cell r="H109">
            <v>0.77848101265822789</v>
          </cell>
          <cell r="O109">
            <v>0.72453274755482466</v>
          </cell>
          <cell r="P109">
            <v>0.72462941847206386</v>
          </cell>
          <cell r="Q109">
            <v>0.72462941847206386</v>
          </cell>
          <cell r="R109">
            <v>0.72432830327567177</v>
          </cell>
          <cell r="S109">
            <v>0.73386902757061057</v>
          </cell>
          <cell r="T109">
            <v>0.73330683624801274</v>
          </cell>
          <cell r="AA109">
            <v>0.72453274755482466</v>
          </cell>
          <cell r="AB109">
            <v>0.72462941847206386</v>
          </cell>
          <cell r="AC109">
            <v>0.76928314734253833</v>
          </cell>
          <cell r="AD109">
            <v>0.76896455484231097</v>
          </cell>
          <cell r="AE109">
            <v>0.77909738717339672</v>
          </cell>
          <cell r="AF109">
            <v>0.77848101265822789</v>
          </cell>
          <cell r="AM109">
            <v>0.72919497072845385</v>
          </cell>
          <cell r="AN109">
            <v>0.72928969326033422</v>
          </cell>
          <cell r="AO109">
            <v>0.72928969326033422</v>
          </cell>
          <cell r="AP109">
            <v>0.75502050535785148</v>
          </cell>
          <cell r="AQ109">
            <v>0.73859564164648916</v>
          </cell>
          <cell r="AR109">
            <v>0.73801845046126158</v>
          </cell>
        </row>
        <row r="110">
          <cell r="D110">
            <v>35</v>
          </cell>
          <cell r="E110">
            <v>0.76928314734253833</v>
          </cell>
          <cell r="F110">
            <v>0.76896455484231097</v>
          </cell>
          <cell r="G110">
            <v>0.77909738717339672</v>
          </cell>
          <cell r="H110">
            <v>0.77848101265822789</v>
          </cell>
          <cell r="O110">
            <v>0.72453274755482466</v>
          </cell>
          <cell r="P110">
            <v>0.72462941847206386</v>
          </cell>
          <cell r="Q110">
            <v>0.72462941847206386</v>
          </cell>
          <cell r="R110">
            <v>0.72432830327567177</v>
          </cell>
          <cell r="S110">
            <v>0.73386902757061057</v>
          </cell>
          <cell r="T110">
            <v>0.73330683624801274</v>
          </cell>
          <cell r="AA110">
            <v>0.72453274755482466</v>
          </cell>
          <cell r="AB110">
            <v>0.72462941847206386</v>
          </cell>
          <cell r="AC110">
            <v>0.76928314734253833</v>
          </cell>
          <cell r="AD110">
            <v>0.76896455484231097</v>
          </cell>
          <cell r="AE110">
            <v>0.77909738717339672</v>
          </cell>
          <cell r="AF110">
            <v>0.77848101265822789</v>
          </cell>
          <cell r="AM110">
            <v>0.72919497072845385</v>
          </cell>
          <cell r="AN110">
            <v>0.72928969326033422</v>
          </cell>
          <cell r="AO110">
            <v>0.72928969326033422</v>
          </cell>
          <cell r="AP110">
            <v>0.75502050535785148</v>
          </cell>
          <cell r="AQ110">
            <v>0.73859564164648916</v>
          </cell>
          <cell r="AR110">
            <v>0.73801845046126158</v>
          </cell>
        </row>
        <row r="111">
          <cell r="D111">
            <v>36</v>
          </cell>
          <cell r="E111">
            <v>0.76928314734253833</v>
          </cell>
          <cell r="F111">
            <v>0.76896455484231097</v>
          </cell>
          <cell r="G111">
            <v>0.77909738717339672</v>
          </cell>
          <cell r="H111">
            <v>0.77848101265822789</v>
          </cell>
          <cell r="O111">
            <v>0.72453274755482466</v>
          </cell>
          <cell r="P111">
            <v>0.72462941847206386</v>
          </cell>
          <cell r="Q111">
            <v>0.72462941847206386</v>
          </cell>
          <cell r="R111">
            <v>0.72432830327567177</v>
          </cell>
          <cell r="S111">
            <v>0.73386902757061057</v>
          </cell>
          <cell r="T111">
            <v>0.73330683624801274</v>
          </cell>
          <cell r="AA111">
            <v>0.72453274755482466</v>
          </cell>
          <cell r="AB111">
            <v>0.72462941847206386</v>
          </cell>
          <cell r="AC111">
            <v>0.76928314734253833</v>
          </cell>
          <cell r="AD111">
            <v>0.76896455484231097</v>
          </cell>
          <cell r="AE111">
            <v>0.77909738717339672</v>
          </cell>
          <cell r="AF111">
            <v>0.77848101265822789</v>
          </cell>
          <cell r="AM111">
            <v>0.72919497072845385</v>
          </cell>
          <cell r="AN111">
            <v>0.72928969326033422</v>
          </cell>
          <cell r="AO111">
            <v>0.72928969326033422</v>
          </cell>
          <cell r="AP111">
            <v>0.75502050535785148</v>
          </cell>
          <cell r="AQ111">
            <v>0.73859564164648916</v>
          </cell>
          <cell r="AR111">
            <v>0.73801845046126158</v>
          </cell>
        </row>
        <row r="112">
          <cell r="D112">
            <v>37</v>
          </cell>
          <cell r="E112">
            <v>0.76928314734253833</v>
          </cell>
          <cell r="F112">
            <v>0.76896455484231097</v>
          </cell>
          <cell r="G112">
            <v>0.77909738717339672</v>
          </cell>
          <cell r="H112">
            <v>0.77848101265822789</v>
          </cell>
          <cell r="O112">
            <v>0.72453274755482466</v>
          </cell>
          <cell r="P112">
            <v>0.72462941847206386</v>
          </cell>
          <cell r="Q112">
            <v>0.72462941847206386</v>
          </cell>
          <cell r="R112">
            <v>0.72432830327567177</v>
          </cell>
          <cell r="S112">
            <v>0.73386902757061057</v>
          </cell>
          <cell r="T112">
            <v>0.73330683624801274</v>
          </cell>
          <cell r="AA112">
            <v>0.72453274755482466</v>
          </cell>
          <cell r="AB112">
            <v>0.72462941847206386</v>
          </cell>
          <cell r="AC112">
            <v>0.76928314734253833</v>
          </cell>
          <cell r="AD112">
            <v>0.76896455484231097</v>
          </cell>
          <cell r="AE112">
            <v>0.77909738717339672</v>
          </cell>
          <cell r="AF112">
            <v>0.77848101265822789</v>
          </cell>
          <cell r="AM112">
            <v>0.72919497072845385</v>
          </cell>
          <cell r="AN112">
            <v>0.72928969326033422</v>
          </cell>
          <cell r="AO112">
            <v>0.72928969326033422</v>
          </cell>
          <cell r="AP112">
            <v>0.75502050535785148</v>
          </cell>
          <cell r="AQ112">
            <v>0.73859564164648916</v>
          </cell>
          <cell r="AR112">
            <v>0.73801845046126158</v>
          </cell>
        </row>
        <row r="113">
          <cell r="D113">
            <v>38</v>
          </cell>
          <cell r="E113">
            <v>0.76928314734253833</v>
          </cell>
          <cell r="F113">
            <v>0.76896455484231097</v>
          </cell>
          <cell r="G113">
            <v>0.77909738717339672</v>
          </cell>
          <cell r="H113">
            <v>0.77848101265822789</v>
          </cell>
          <cell r="O113">
            <v>0.72453274755482466</v>
          </cell>
          <cell r="P113">
            <v>0.72462941847206386</v>
          </cell>
          <cell r="Q113">
            <v>0.72462941847206386</v>
          </cell>
          <cell r="R113">
            <v>0.72432830327567177</v>
          </cell>
          <cell r="S113">
            <v>0.73386902757061057</v>
          </cell>
          <cell r="T113">
            <v>0.73330683624801274</v>
          </cell>
          <cell r="AA113">
            <v>0.72453274755482466</v>
          </cell>
          <cell r="AB113">
            <v>0.72462941847206386</v>
          </cell>
          <cell r="AC113">
            <v>0.76928314734253833</v>
          </cell>
          <cell r="AD113">
            <v>0.76896455484231097</v>
          </cell>
          <cell r="AE113">
            <v>0.77909738717339672</v>
          </cell>
          <cell r="AF113">
            <v>0.77848101265822789</v>
          </cell>
          <cell r="AM113">
            <v>0.72919497072845385</v>
          </cell>
          <cell r="AN113">
            <v>0.72928969326033422</v>
          </cell>
          <cell r="AO113">
            <v>0.72928969326033422</v>
          </cell>
          <cell r="AP113">
            <v>0.75502050535785148</v>
          </cell>
          <cell r="AQ113">
            <v>0.73859564164648916</v>
          </cell>
          <cell r="AR113">
            <v>0.73801845046126158</v>
          </cell>
        </row>
        <row r="114">
          <cell r="D114">
            <v>39</v>
          </cell>
          <cell r="E114">
            <v>0.76928314734253833</v>
          </cell>
          <cell r="F114">
            <v>0.76896455484231097</v>
          </cell>
          <cell r="G114">
            <v>0.77909738717339672</v>
          </cell>
          <cell r="H114">
            <v>0.77848101265822789</v>
          </cell>
          <cell r="O114">
            <v>0.72453274755482466</v>
          </cell>
          <cell r="P114">
            <v>0.72462941847206386</v>
          </cell>
          <cell r="Q114">
            <v>0.72462941847206386</v>
          </cell>
          <cell r="R114">
            <v>0.72432830327567177</v>
          </cell>
          <cell r="S114">
            <v>0.73386902757061057</v>
          </cell>
          <cell r="T114">
            <v>0.73330683624801274</v>
          </cell>
          <cell r="AA114">
            <v>0.72453274755482466</v>
          </cell>
          <cell r="AB114">
            <v>0.72462941847206386</v>
          </cell>
          <cell r="AC114">
            <v>0.76928314734253833</v>
          </cell>
          <cell r="AD114">
            <v>0.76896455484231097</v>
          </cell>
          <cell r="AE114">
            <v>0.77909738717339672</v>
          </cell>
          <cell r="AF114">
            <v>0.77848101265822789</v>
          </cell>
          <cell r="AM114">
            <v>0.72919497072845385</v>
          </cell>
          <cell r="AN114">
            <v>0.72928969326033422</v>
          </cell>
          <cell r="AO114">
            <v>0.72928969326033422</v>
          </cell>
          <cell r="AP114">
            <v>0.75502050535785148</v>
          </cell>
          <cell r="AQ114">
            <v>0.73859564164648916</v>
          </cell>
          <cell r="AR114">
            <v>0.73801845046126158</v>
          </cell>
        </row>
        <row r="115">
          <cell r="D115">
            <v>40</v>
          </cell>
          <cell r="E115">
            <v>0.76928314734253833</v>
          </cell>
          <cell r="F115">
            <v>0.76896455484231097</v>
          </cell>
          <cell r="G115">
            <v>0.77909738717339672</v>
          </cell>
          <cell r="H115">
            <v>0.77848101265822789</v>
          </cell>
          <cell r="O115">
            <v>0.72453274755482466</v>
          </cell>
          <cell r="P115">
            <v>0.72462941847206386</v>
          </cell>
          <cell r="Q115">
            <v>0.72462941847206386</v>
          </cell>
          <cell r="R115">
            <v>0.72432830327567177</v>
          </cell>
          <cell r="S115">
            <v>0.73386902757061057</v>
          </cell>
          <cell r="T115">
            <v>0.73330683624801274</v>
          </cell>
          <cell r="AA115">
            <v>0.72453274755482466</v>
          </cell>
          <cell r="AB115">
            <v>0.72462941847206386</v>
          </cell>
          <cell r="AC115">
            <v>0.76928314734253833</v>
          </cell>
          <cell r="AD115">
            <v>0.76896455484231097</v>
          </cell>
          <cell r="AE115">
            <v>0.77909738717339672</v>
          </cell>
          <cell r="AF115">
            <v>0.77848101265822789</v>
          </cell>
          <cell r="AM115">
            <v>0.72919497072845385</v>
          </cell>
          <cell r="AN115">
            <v>0.72928969326033422</v>
          </cell>
          <cell r="AO115">
            <v>0.72928969326033422</v>
          </cell>
          <cell r="AP115">
            <v>0.75502050535785148</v>
          </cell>
          <cell r="AQ115">
            <v>0.73859564164648916</v>
          </cell>
          <cell r="AR115">
            <v>0.73801845046126158</v>
          </cell>
        </row>
        <row r="116">
          <cell r="D116">
            <v>41</v>
          </cell>
          <cell r="E116">
            <v>0.76928314734253833</v>
          </cell>
          <cell r="F116">
            <v>0.76896455484231097</v>
          </cell>
          <cell r="G116">
            <v>0.77909738717339672</v>
          </cell>
          <cell r="H116">
            <v>0.77848101265822789</v>
          </cell>
          <cell r="O116">
            <v>0.72453274755482466</v>
          </cell>
          <cell r="P116">
            <v>0.72462941847206386</v>
          </cell>
          <cell r="Q116">
            <v>0.72462941847206386</v>
          </cell>
          <cell r="R116">
            <v>0.72432830327567177</v>
          </cell>
          <cell r="S116">
            <v>0.73386902757061057</v>
          </cell>
          <cell r="T116">
            <v>0.73330683624801274</v>
          </cell>
          <cell r="AA116">
            <v>0.72453274755482466</v>
          </cell>
          <cell r="AB116">
            <v>0.72462941847206386</v>
          </cell>
          <cell r="AC116">
            <v>0.76928314734253833</v>
          </cell>
          <cell r="AD116">
            <v>0.76896455484231097</v>
          </cell>
          <cell r="AE116">
            <v>0.77909738717339672</v>
          </cell>
          <cell r="AF116">
            <v>0.77848101265822789</v>
          </cell>
          <cell r="AM116">
            <v>0.72919497072845385</v>
          </cell>
          <cell r="AN116">
            <v>0.72928969326033422</v>
          </cell>
          <cell r="AO116">
            <v>0.72928969326033422</v>
          </cell>
          <cell r="AP116">
            <v>0.75502050535785148</v>
          </cell>
          <cell r="AQ116">
            <v>0.73859564164648916</v>
          </cell>
          <cell r="AR116">
            <v>0.73801845046126158</v>
          </cell>
        </row>
        <row r="117">
          <cell r="D117">
            <v>42</v>
          </cell>
          <cell r="E117">
            <v>0.76928314734253833</v>
          </cell>
          <cell r="F117">
            <v>0.76896455484231097</v>
          </cell>
          <cell r="G117">
            <v>0.77909738717339672</v>
          </cell>
          <cell r="H117">
            <v>0.77848101265822789</v>
          </cell>
          <cell r="O117">
            <v>0.72453274755482466</v>
          </cell>
          <cell r="P117">
            <v>0.72462941847206386</v>
          </cell>
          <cell r="Q117">
            <v>0.72462941847206386</v>
          </cell>
          <cell r="R117">
            <v>0.72432830327567177</v>
          </cell>
          <cell r="S117">
            <v>0.73386902757061057</v>
          </cell>
          <cell r="T117">
            <v>0.73330683624801274</v>
          </cell>
          <cell r="AA117">
            <v>0.72453274755482466</v>
          </cell>
          <cell r="AB117">
            <v>0.72462941847206386</v>
          </cell>
          <cell r="AC117">
            <v>0.76928314734253833</v>
          </cell>
          <cell r="AD117">
            <v>0.76896455484231097</v>
          </cell>
          <cell r="AE117">
            <v>0.77909738717339672</v>
          </cell>
          <cell r="AF117">
            <v>0.77848101265822789</v>
          </cell>
          <cell r="AM117">
            <v>0.72919497072845385</v>
          </cell>
          <cell r="AN117">
            <v>0.72928969326033422</v>
          </cell>
          <cell r="AO117">
            <v>0.72928969326033422</v>
          </cell>
          <cell r="AP117">
            <v>0.75502050535785148</v>
          </cell>
          <cell r="AQ117">
            <v>0.73859564164648916</v>
          </cell>
          <cell r="AR117">
            <v>0.73801845046126158</v>
          </cell>
        </row>
        <row r="118">
          <cell r="D118">
            <v>43</v>
          </cell>
          <cell r="E118">
            <v>0.76928314734253833</v>
          </cell>
          <cell r="F118">
            <v>0.76896455484231097</v>
          </cell>
          <cell r="G118">
            <v>0.77909738717339672</v>
          </cell>
          <cell r="H118">
            <v>0.77848101265822789</v>
          </cell>
          <cell r="O118">
            <v>0.72453274755482466</v>
          </cell>
          <cell r="P118">
            <v>0.72462941847206386</v>
          </cell>
          <cell r="Q118">
            <v>0.72462941847206386</v>
          </cell>
          <cell r="R118">
            <v>0.72432830327567177</v>
          </cell>
          <cell r="S118">
            <v>0.73386902757061057</v>
          </cell>
          <cell r="T118">
            <v>0.73330683624801274</v>
          </cell>
          <cell r="AA118">
            <v>0.72453274755482466</v>
          </cell>
          <cell r="AB118">
            <v>0.72462941847206386</v>
          </cell>
          <cell r="AC118">
            <v>0.76928314734253833</v>
          </cell>
          <cell r="AD118">
            <v>0.76896455484231097</v>
          </cell>
          <cell r="AE118">
            <v>0.77909738717339672</v>
          </cell>
          <cell r="AF118">
            <v>0.77848101265822789</v>
          </cell>
          <cell r="AM118">
            <v>0.72919497072845385</v>
          </cell>
          <cell r="AN118">
            <v>0.72928969326033422</v>
          </cell>
          <cell r="AO118">
            <v>0.72928969326033422</v>
          </cell>
          <cell r="AP118">
            <v>0.75502050535785148</v>
          </cell>
          <cell r="AQ118">
            <v>0.73859564164648916</v>
          </cell>
          <cell r="AR118">
            <v>0.73801845046126158</v>
          </cell>
        </row>
        <row r="119">
          <cell r="D119">
            <v>44</v>
          </cell>
          <cell r="E119">
            <v>0.76928314734253833</v>
          </cell>
          <cell r="F119">
            <v>0.76896455484231097</v>
          </cell>
          <cell r="G119">
            <v>0.77909738717339672</v>
          </cell>
          <cell r="H119">
            <v>0.77848101265822789</v>
          </cell>
          <cell r="O119">
            <v>0.72453274755482466</v>
          </cell>
          <cell r="P119">
            <v>0.72462941847206386</v>
          </cell>
          <cell r="Q119">
            <v>0.72462941847206386</v>
          </cell>
          <cell r="R119">
            <v>0.72432830327567177</v>
          </cell>
          <cell r="S119">
            <v>0.73386902757061057</v>
          </cell>
          <cell r="T119">
            <v>0.73330683624801274</v>
          </cell>
          <cell r="AA119">
            <v>0.72453274755482466</v>
          </cell>
          <cell r="AB119">
            <v>0.72462941847206386</v>
          </cell>
          <cell r="AC119">
            <v>0.76928314734253833</v>
          </cell>
          <cell r="AD119">
            <v>0.76896455484231097</v>
          </cell>
          <cell r="AE119">
            <v>0.77909738717339672</v>
          </cell>
          <cell r="AF119">
            <v>0.77848101265822789</v>
          </cell>
          <cell r="AM119">
            <v>0.72919497072845385</v>
          </cell>
          <cell r="AN119">
            <v>0.72928969326033422</v>
          </cell>
          <cell r="AO119">
            <v>0.72928969326033422</v>
          </cell>
          <cell r="AP119">
            <v>0.75502050535785148</v>
          </cell>
          <cell r="AQ119">
            <v>0.73859564164648916</v>
          </cell>
          <cell r="AR119">
            <v>0.73801845046126158</v>
          </cell>
        </row>
        <row r="120">
          <cell r="D120">
            <v>45</v>
          </cell>
          <cell r="E120">
            <v>0.76928314734253833</v>
          </cell>
          <cell r="F120">
            <v>0.76896455484231097</v>
          </cell>
          <cell r="G120">
            <v>0.77909738717339672</v>
          </cell>
          <cell r="H120">
            <v>0.77848101265822789</v>
          </cell>
          <cell r="O120">
            <v>0.72453274755482466</v>
          </cell>
          <cell r="P120">
            <v>0.72462941847206386</v>
          </cell>
          <cell r="Q120">
            <v>0.72462941847206386</v>
          </cell>
          <cell r="R120">
            <v>0.72432830327567177</v>
          </cell>
          <cell r="S120">
            <v>0.73386902757061057</v>
          </cell>
          <cell r="T120">
            <v>0.73330683624801274</v>
          </cell>
          <cell r="AA120">
            <v>0.72453274755482466</v>
          </cell>
          <cell r="AB120">
            <v>0.72462941847206386</v>
          </cell>
          <cell r="AC120">
            <v>0.76928314734253833</v>
          </cell>
          <cell r="AD120">
            <v>0.76896455484231097</v>
          </cell>
          <cell r="AE120">
            <v>0.77909738717339672</v>
          </cell>
          <cell r="AF120">
            <v>0.77848101265822789</v>
          </cell>
          <cell r="AM120">
            <v>0.72919497072845385</v>
          </cell>
          <cell r="AN120">
            <v>0.72928969326033422</v>
          </cell>
          <cell r="AO120">
            <v>0.72928969326033422</v>
          </cell>
          <cell r="AP120">
            <v>0.75502050535785148</v>
          </cell>
          <cell r="AQ120">
            <v>0.73859564164648916</v>
          </cell>
          <cell r="AR120">
            <v>0.73801845046126158</v>
          </cell>
        </row>
        <row r="121">
          <cell r="D121">
            <v>46</v>
          </cell>
          <cell r="E121">
            <v>0.76928314734253833</v>
          </cell>
          <cell r="F121">
            <v>0.76896455484231097</v>
          </cell>
          <cell r="G121">
            <v>0.77909738717339672</v>
          </cell>
          <cell r="H121">
            <v>0.77848101265822789</v>
          </cell>
          <cell r="O121">
            <v>0.72453274755482466</v>
          </cell>
          <cell r="P121">
            <v>0.72462941847206386</v>
          </cell>
          <cell r="Q121">
            <v>0.72462941847206386</v>
          </cell>
          <cell r="R121">
            <v>0.72432830327567177</v>
          </cell>
          <cell r="S121">
            <v>0.73386902757061057</v>
          </cell>
          <cell r="T121">
            <v>0.73330683624801274</v>
          </cell>
          <cell r="AA121">
            <v>0.72453274755482466</v>
          </cell>
          <cell r="AB121">
            <v>0.72462941847206386</v>
          </cell>
          <cell r="AC121">
            <v>0.76928314734253833</v>
          </cell>
          <cell r="AD121">
            <v>0.76896455484231097</v>
          </cell>
          <cell r="AE121">
            <v>0.77909738717339672</v>
          </cell>
          <cell r="AF121">
            <v>0.77848101265822789</v>
          </cell>
          <cell r="AM121">
            <v>0.72919497072845385</v>
          </cell>
          <cell r="AN121">
            <v>0.72928969326033422</v>
          </cell>
          <cell r="AO121">
            <v>0.72928969326033422</v>
          </cell>
          <cell r="AP121">
            <v>0.75502050535785148</v>
          </cell>
          <cell r="AQ121">
            <v>0.73859564164648916</v>
          </cell>
          <cell r="AR121">
            <v>0.73801845046126158</v>
          </cell>
        </row>
        <row r="122">
          <cell r="D122">
            <v>47</v>
          </cell>
          <cell r="E122">
            <v>1.3076224702099486</v>
          </cell>
          <cell r="F122">
            <v>1.3080472602102526</v>
          </cell>
          <cell r="G122">
            <v>1.2945368171021376</v>
          </cell>
          <cell r="H122">
            <v>1.295358649789029</v>
          </cell>
          <cell r="O122">
            <v>1.3672896699269002</v>
          </cell>
          <cell r="P122">
            <v>1.3671607753705823</v>
          </cell>
          <cell r="Q122">
            <v>1.3671607753705823</v>
          </cell>
          <cell r="R122">
            <v>1.3675622622991039</v>
          </cell>
          <cell r="S122">
            <v>1.3548412965725196</v>
          </cell>
          <cell r="T122">
            <v>1.3555908850026503</v>
          </cell>
          <cell r="AA122">
            <v>1.3672896699269002</v>
          </cell>
          <cell r="AB122">
            <v>1.3671607753705823</v>
          </cell>
          <cell r="AC122">
            <v>1.3076224702099486</v>
          </cell>
          <cell r="AD122">
            <v>1.3080472602102526</v>
          </cell>
          <cell r="AE122">
            <v>1.2945368171021376</v>
          </cell>
          <cell r="AF122">
            <v>1.295358649789029</v>
          </cell>
          <cell r="AM122">
            <v>1.3610733723620612</v>
          </cell>
          <cell r="AN122">
            <v>1.3609470756528876</v>
          </cell>
          <cell r="AO122">
            <v>1.3609470756528876</v>
          </cell>
          <cell r="AP122">
            <v>1.3266393261895317</v>
          </cell>
          <cell r="AQ122">
            <v>1.3485391444713466</v>
          </cell>
          <cell r="AR122">
            <v>1.3493087327183177</v>
          </cell>
        </row>
        <row r="123">
          <cell r="D123">
            <v>48</v>
          </cell>
          <cell r="E123">
            <v>1.3076224702099486</v>
          </cell>
          <cell r="F123">
            <v>1.3080472602102526</v>
          </cell>
          <cell r="G123">
            <v>1.2945368171021376</v>
          </cell>
          <cell r="H123">
            <v>1.295358649789029</v>
          </cell>
          <cell r="O123">
            <v>1.3672896699269002</v>
          </cell>
          <cell r="P123">
            <v>1.3671607753705823</v>
          </cell>
          <cell r="Q123">
            <v>1.3671607753705823</v>
          </cell>
          <cell r="R123">
            <v>1.3675622622991039</v>
          </cell>
          <cell r="S123">
            <v>1.3548412965725196</v>
          </cell>
          <cell r="T123">
            <v>1.3555908850026503</v>
          </cell>
          <cell r="AA123">
            <v>1.3672896699269002</v>
          </cell>
          <cell r="AB123">
            <v>1.3671607753705823</v>
          </cell>
          <cell r="AC123">
            <v>1.3076224702099486</v>
          </cell>
          <cell r="AD123">
            <v>1.3080472602102526</v>
          </cell>
          <cell r="AE123">
            <v>1.2945368171021376</v>
          </cell>
          <cell r="AF123">
            <v>1.295358649789029</v>
          </cell>
          <cell r="AM123">
            <v>1.3610733723620612</v>
          </cell>
          <cell r="AN123">
            <v>1.3609470756528876</v>
          </cell>
          <cell r="AO123">
            <v>1.3609470756528876</v>
          </cell>
          <cell r="AP123">
            <v>1.3266393261895317</v>
          </cell>
          <cell r="AQ123">
            <v>1.3485391444713466</v>
          </cell>
          <cell r="AR123">
            <v>1.3493087327183177</v>
          </cell>
        </row>
        <row r="124">
          <cell r="D124">
            <v>49</v>
          </cell>
          <cell r="E124">
            <v>1.3076224702099486</v>
          </cell>
          <cell r="F124">
            <v>1.3080472602102526</v>
          </cell>
          <cell r="G124">
            <v>1.2945368171021376</v>
          </cell>
          <cell r="H124">
            <v>1.295358649789029</v>
          </cell>
          <cell r="O124">
            <v>1.3672896699269002</v>
          </cell>
          <cell r="P124">
            <v>1.3671607753705823</v>
          </cell>
          <cell r="Q124">
            <v>1.3671607753705823</v>
          </cell>
          <cell r="R124">
            <v>1.3675622622991039</v>
          </cell>
          <cell r="S124">
            <v>1.3548412965725196</v>
          </cell>
          <cell r="T124">
            <v>1.3555908850026503</v>
          </cell>
          <cell r="AA124">
            <v>1.3672896699269002</v>
          </cell>
          <cell r="AB124">
            <v>1.3671607753705823</v>
          </cell>
          <cell r="AC124">
            <v>1.3076224702099486</v>
          </cell>
          <cell r="AD124">
            <v>1.3080472602102526</v>
          </cell>
          <cell r="AE124">
            <v>1.2945368171021376</v>
          </cell>
          <cell r="AF124">
            <v>1.295358649789029</v>
          </cell>
          <cell r="AM124">
            <v>1.3610733723620612</v>
          </cell>
          <cell r="AN124">
            <v>1.3609470756528876</v>
          </cell>
          <cell r="AO124">
            <v>1.3609470756528876</v>
          </cell>
          <cell r="AP124">
            <v>1.3266393261895317</v>
          </cell>
          <cell r="AQ124">
            <v>1.3485391444713466</v>
          </cell>
          <cell r="AR124">
            <v>1.3493087327183177</v>
          </cell>
        </row>
        <row r="125">
          <cell r="D125">
            <v>50</v>
          </cell>
          <cell r="E125">
            <v>1.3076224702099486</v>
          </cell>
          <cell r="F125">
            <v>1.3080472602102526</v>
          </cell>
          <cell r="G125">
            <v>1.2945368171021376</v>
          </cell>
          <cell r="H125">
            <v>1.295358649789029</v>
          </cell>
          <cell r="O125">
            <v>1.3672896699269002</v>
          </cell>
          <cell r="P125">
            <v>1.3671607753705823</v>
          </cell>
          <cell r="Q125">
            <v>1.3671607753705823</v>
          </cell>
          <cell r="R125">
            <v>1.3675622622991039</v>
          </cell>
          <cell r="S125">
            <v>1.3548412965725196</v>
          </cell>
          <cell r="T125">
            <v>1.3555908850026503</v>
          </cell>
          <cell r="AA125">
            <v>1.3672896699269002</v>
          </cell>
          <cell r="AB125">
            <v>1.3671607753705823</v>
          </cell>
          <cell r="AC125">
            <v>1.3076224702099486</v>
          </cell>
          <cell r="AD125">
            <v>1.3080472602102526</v>
          </cell>
          <cell r="AE125">
            <v>1.2945368171021376</v>
          </cell>
          <cell r="AF125">
            <v>1.295358649789029</v>
          </cell>
          <cell r="AM125">
            <v>1.3610733723620612</v>
          </cell>
          <cell r="AN125">
            <v>1.3609470756528876</v>
          </cell>
          <cell r="AO125">
            <v>1.3609470756528876</v>
          </cell>
          <cell r="AP125">
            <v>1.3266393261895317</v>
          </cell>
          <cell r="AQ125">
            <v>1.3485391444713466</v>
          </cell>
          <cell r="AR125">
            <v>1.3493087327183177</v>
          </cell>
        </row>
        <row r="126">
          <cell r="D126">
            <v>51</v>
          </cell>
          <cell r="E126">
            <v>1.3076224702099486</v>
          </cell>
          <cell r="F126">
            <v>1.3080472602102526</v>
          </cell>
          <cell r="G126">
            <v>1.2945368171021376</v>
          </cell>
          <cell r="H126">
            <v>1.295358649789029</v>
          </cell>
          <cell r="O126">
            <v>1.3672896699269002</v>
          </cell>
          <cell r="P126">
            <v>1.3671607753705823</v>
          </cell>
          <cell r="Q126">
            <v>1.3671607753705823</v>
          </cell>
          <cell r="R126">
            <v>1.3675622622991039</v>
          </cell>
          <cell r="S126">
            <v>1.3548412965725196</v>
          </cell>
          <cell r="T126">
            <v>1.3555908850026503</v>
          </cell>
          <cell r="AA126">
            <v>1.3672896699269002</v>
          </cell>
          <cell r="AB126">
            <v>1.3671607753705823</v>
          </cell>
          <cell r="AC126">
            <v>1.3076224702099486</v>
          </cell>
          <cell r="AD126">
            <v>1.3080472602102526</v>
          </cell>
          <cell r="AE126">
            <v>1.2945368171021376</v>
          </cell>
          <cell r="AF126">
            <v>1.295358649789029</v>
          </cell>
          <cell r="AM126">
            <v>1.3610733723620612</v>
          </cell>
          <cell r="AN126">
            <v>1.3609470756528876</v>
          </cell>
          <cell r="AO126">
            <v>1.3609470756528876</v>
          </cell>
          <cell r="AP126">
            <v>1.3266393261895317</v>
          </cell>
          <cell r="AQ126">
            <v>1.3485391444713466</v>
          </cell>
          <cell r="AR126">
            <v>1.3493087327183177</v>
          </cell>
        </row>
        <row r="127">
          <cell r="D127">
            <v>52</v>
          </cell>
          <cell r="E127">
            <v>1.3076224702099486</v>
          </cell>
          <cell r="F127">
            <v>1.3080472602102526</v>
          </cell>
          <cell r="G127">
            <v>1.2945368171021376</v>
          </cell>
          <cell r="H127">
            <v>1.295358649789029</v>
          </cell>
          <cell r="O127">
            <v>1.3672896699269002</v>
          </cell>
          <cell r="P127">
            <v>1.3671607753705823</v>
          </cell>
          <cell r="Q127">
            <v>1.3671607753705823</v>
          </cell>
          <cell r="R127">
            <v>1.3675622622991039</v>
          </cell>
          <cell r="S127">
            <v>1.3548412965725196</v>
          </cell>
          <cell r="T127">
            <v>1.3555908850026503</v>
          </cell>
          <cell r="AA127">
            <v>1.3672896699269002</v>
          </cell>
          <cell r="AB127">
            <v>1.3671607753705823</v>
          </cell>
          <cell r="AC127">
            <v>1.3076224702099486</v>
          </cell>
          <cell r="AD127">
            <v>1.3080472602102526</v>
          </cell>
          <cell r="AE127">
            <v>1.2945368171021376</v>
          </cell>
          <cell r="AF127">
            <v>1.295358649789029</v>
          </cell>
          <cell r="AM127">
            <v>1.3610733723620612</v>
          </cell>
          <cell r="AN127">
            <v>1.3609470756528876</v>
          </cell>
          <cell r="AO127">
            <v>1.3609470756528876</v>
          </cell>
          <cell r="AP127">
            <v>1.3266393261895317</v>
          </cell>
          <cell r="AQ127">
            <v>1.3485391444713466</v>
          </cell>
          <cell r="AR127">
            <v>1.3493087327183177</v>
          </cell>
        </row>
        <row r="128">
          <cell r="D128">
            <v>53</v>
          </cell>
          <cell r="E128">
            <v>1.3076224702099486</v>
          </cell>
          <cell r="F128">
            <v>1.3080472602102526</v>
          </cell>
          <cell r="G128">
            <v>1.2945368171021376</v>
          </cell>
          <cell r="H128">
            <v>1.295358649789029</v>
          </cell>
          <cell r="O128">
            <v>1.3672896699269002</v>
          </cell>
          <cell r="P128">
            <v>1.3671607753705823</v>
          </cell>
          <cell r="Q128">
            <v>1.3671607753705823</v>
          </cell>
          <cell r="R128">
            <v>1.3675622622991039</v>
          </cell>
          <cell r="S128">
            <v>1.3548412965725196</v>
          </cell>
          <cell r="T128">
            <v>1.3555908850026503</v>
          </cell>
          <cell r="AA128">
            <v>1.3672896699269002</v>
          </cell>
          <cell r="AB128">
            <v>1.3671607753705823</v>
          </cell>
          <cell r="AC128">
            <v>1.3076224702099486</v>
          </cell>
          <cell r="AD128">
            <v>1.3080472602102526</v>
          </cell>
          <cell r="AE128">
            <v>1.2945368171021376</v>
          </cell>
          <cell r="AF128">
            <v>1.295358649789029</v>
          </cell>
          <cell r="AM128">
            <v>1.3610733723620612</v>
          </cell>
          <cell r="AN128">
            <v>1.3609470756528876</v>
          </cell>
          <cell r="AO128">
            <v>1.3609470756528876</v>
          </cell>
          <cell r="AP128">
            <v>1.3266393261895317</v>
          </cell>
          <cell r="AQ128">
            <v>1.3485391444713466</v>
          </cell>
          <cell r="AR128">
            <v>1.3493087327183177</v>
          </cell>
        </row>
        <row r="129">
          <cell r="D129">
            <v>54</v>
          </cell>
          <cell r="E129">
            <v>1.3076224702099486</v>
          </cell>
          <cell r="F129">
            <v>1.3080472602102526</v>
          </cell>
          <cell r="G129">
            <v>1.2945368171021376</v>
          </cell>
          <cell r="H129">
            <v>1.295358649789029</v>
          </cell>
          <cell r="O129">
            <v>1.3672896699269002</v>
          </cell>
          <cell r="P129">
            <v>1.3671607753705823</v>
          </cell>
          <cell r="Q129">
            <v>1.3671607753705823</v>
          </cell>
          <cell r="R129">
            <v>1.3675622622991039</v>
          </cell>
          <cell r="S129">
            <v>1.3548412965725196</v>
          </cell>
          <cell r="T129">
            <v>1.3555908850026503</v>
          </cell>
          <cell r="AA129">
            <v>1.3672896699269002</v>
          </cell>
          <cell r="AB129">
            <v>1.3671607753705823</v>
          </cell>
          <cell r="AC129">
            <v>1.3076224702099486</v>
          </cell>
          <cell r="AD129">
            <v>1.3080472602102526</v>
          </cell>
          <cell r="AE129">
            <v>1.2945368171021376</v>
          </cell>
          <cell r="AF129">
            <v>1.295358649789029</v>
          </cell>
          <cell r="AM129">
            <v>1.3610733723620612</v>
          </cell>
          <cell r="AN129">
            <v>1.3609470756528876</v>
          </cell>
          <cell r="AO129">
            <v>1.3609470756528876</v>
          </cell>
          <cell r="AP129">
            <v>1.3266393261895317</v>
          </cell>
          <cell r="AQ129">
            <v>1.3485391444713466</v>
          </cell>
          <cell r="AR129">
            <v>1.3493087327183177</v>
          </cell>
        </row>
        <row r="130">
          <cell r="D130">
            <v>55</v>
          </cell>
          <cell r="E130">
            <v>0.76928314734253833</v>
          </cell>
          <cell r="F130">
            <v>0.76896455484231097</v>
          </cell>
          <cell r="G130">
            <v>0.77909738717339672</v>
          </cell>
          <cell r="H130">
            <v>0.77848101265822789</v>
          </cell>
          <cell r="O130">
            <v>0.72453274755482466</v>
          </cell>
          <cell r="P130">
            <v>0.72462941847206386</v>
          </cell>
          <cell r="Q130">
            <v>0.72462941847206386</v>
          </cell>
          <cell r="R130">
            <v>0.72432830327567177</v>
          </cell>
          <cell r="S130">
            <v>0.73386902757061057</v>
          </cell>
          <cell r="T130">
            <v>0.73330683624801274</v>
          </cell>
          <cell r="AA130">
            <v>0.72453274755482466</v>
          </cell>
          <cell r="AB130">
            <v>0.72462941847206386</v>
          </cell>
          <cell r="AC130">
            <v>0.76928314734253833</v>
          </cell>
          <cell r="AD130">
            <v>0.76896455484231097</v>
          </cell>
          <cell r="AE130">
            <v>0.77909738717339672</v>
          </cell>
          <cell r="AF130">
            <v>0.77848101265822789</v>
          </cell>
          <cell r="AM130">
            <v>0.72919497072845385</v>
          </cell>
          <cell r="AN130">
            <v>0.72928969326033422</v>
          </cell>
          <cell r="AO130">
            <v>0.72928969326033422</v>
          </cell>
          <cell r="AP130">
            <v>0.75502050535785148</v>
          </cell>
          <cell r="AQ130">
            <v>0.73859564164648916</v>
          </cell>
          <cell r="AR130">
            <v>0.73801845046126158</v>
          </cell>
        </row>
        <row r="131">
          <cell r="D131">
            <v>56</v>
          </cell>
          <cell r="E131">
            <v>0.76928314734253833</v>
          </cell>
          <cell r="F131">
            <v>0.76896455484231097</v>
          </cell>
          <cell r="G131">
            <v>0.77909738717339672</v>
          </cell>
          <cell r="H131">
            <v>0.77848101265822789</v>
          </cell>
          <cell r="O131">
            <v>0.72453274755482466</v>
          </cell>
          <cell r="P131">
            <v>0.72462941847206386</v>
          </cell>
          <cell r="Q131">
            <v>0.72462941847206386</v>
          </cell>
          <cell r="R131">
            <v>0.72432830327567177</v>
          </cell>
          <cell r="S131">
            <v>0.73386902757061057</v>
          </cell>
          <cell r="T131">
            <v>0.73330683624801274</v>
          </cell>
          <cell r="AA131">
            <v>0.72453274755482466</v>
          </cell>
          <cell r="AB131">
            <v>0.72462941847206386</v>
          </cell>
          <cell r="AC131">
            <v>0.76928314734253833</v>
          </cell>
          <cell r="AD131">
            <v>0.76896455484231097</v>
          </cell>
          <cell r="AE131">
            <v>0.77909738717339672</v>
          </cell>
          <cell r="AF131">
            <v>0.77848101265822789</v>
          </cell>
          <cell r="AM131">
            <v>0.72919497072845385</v>
          </cell>
          <cell r="AN131">
            <v>0.72928969326033422</v>
          </cell>
          <cell r="AO131">
            <v>0.72928969326033422</v>
          </cell>
          <cell r="AP131">
            <v>0.75502050535785148</v>
          </cell>
          <cell r="AQ131">
            <v>0.73859564164648916</v>
          </cell>
          <cell r="AR131">
            <v>0.73801845046126158</v>
          </cell>
        </row>
        <row r="132">
          <cell r="D132">
            <v>57</v>
          </cell>
          <cell r="E132">
            <v>0.76928314734253833</v>
          </cell>
          <cell r="F132">
            <v>0.76896455484231097</v>
          </cell>
          <cell r="G132">
            <v>0.77909738717339672</v>
          </cell>
          <cell r="H132">
            <v>0.77848101265822789</v>
          </cell>
          <cell r="O132">
            <v>0.72453274755482466</v>
          </cell>
          <cell r="P132">
            <v>0.72462941847206386</v>
          </cell>
          <cell r="Q132">
            <v>0.72462941847206386</v>
          </cell>
          <cell r="R132">
            <v>0.72432830327567177</v>
          </cell>
          <cell r="S132">
            <v>0.73386902757061057</v>
          </cell>
          <cell r="T132">
            <v>0.73330683624801274</v>
          </cell>
          <cell r="AA132">
            <v>0.72453274755482466</v>
          </cell>
          <cell r="AB132">
            <v>0.72462941847206386</v>
          </cell>
          <cell r="AC132">
            <v>0.76928314734253833</v>
          </cell>
          <cell r="AD132">
            <v>0.76896455484231097</v>
          </cell>
          <cell r="AE132">
            <v>0.77909738717339672</v>
          </cell>
          <cell r="AF132">
            <v>0.77848101265822789</v>
          </cell>
          <cell r="AM132">
            <v>0.72919497072845385</v>
          </cell>
          <cell r="AN132">
            <v>0.72928969326033422</v>
          </cell>
          <cell r="AO132">
            <v>0.72928969326033422</v>
          </cell>
          <cell r="AP132">
            <v>0.75502050535785148</v>
          </cell>
          <cell r="AQ132">
            <v>0.73859564164648916</v>
          </cell>
          <cell r="AR132">
            <v>0.73801845046126158</v>
          </cell>
        </row>
        <row r="133">
          <cell r="D133">
            <v>58</v>
          </cell>
          <cell r="E133">
            <v>0.76928314734253833</v>
          </cell>
          <cell r="F133">
            <v>0.76896455484231097</v>
          </cell>
          <cell r="G133">
            <v>0.77909738717339672</v>
          </cell>
          <cell r="H133">
            <v>0.77848101265822789</v>
          </cell>
          <cell r="O133">
            <v>0.72453274755482466</v>
          </cell>
          <cell r="P133">
            <v>0.72462941847206386</v>
          </cell>
          <cell r="Q133">
            <v>0.72462941847206386</v>
          </cell>
          <cell r="R133">
            <v>0.72432830327567177</v>
          </cell>
          <cell r="S133">
            <v>0.73386902757061057</v>
          </cell>
          <cell r="T133">
            <v>0.73330683624801274</v>
          </cell>
          <cell r="AA133">
            <v>0.72453274755482466</v>
          </cell>
          <cell r="AB133">
            <v>0.72462941847206386</v>
          </cell>
          <cell r="AC133">
            <v>0.76928314734253833</v>
          </cell>
          <cell r="AD133">
            <v>0.76896455484231097</v>
          </cell>
          <cell r="AE133">
            <v>0.77909738717339672</v>
          </cell>
          <cell r="AF133">
            <v>0.77848101265822789</v>
          </cell>
          <cell r="AM133">
            <v>0.72919497072845385</v>
          </cell>
          <cell r="AN133">
            <v>0.72928969326033422</v>
          </cell>
          <cell r="AO133">
            <v>0.72928969326033422</v>
          </cell>
          <cell r="AP133">
            <v>0.75502050535785148</v>
          </cell>
          <cell r="AQ133">
            <v>0.73859564164648916</v>
          </cell>
          <cell r="AR133">
            <v>0.73801845046126158</v>
          </cell>
        </row>
        <row r="134">
          <cell r="D134">
            <v>59</v>
          </cell>
          <cell r="E134">
            <v>0.76928314734253833</v>
          </cell>
          <cell r="F134">
            <v>0.76896455484231097</v>
          </cell>
          <cell r="G134">
            <v>0.77909738717339672</v>
          </cell>
          <cell r="H134">
            <v>0.77848101265822789</v>
          </cell>
          <cell r="O134">
            <v>0.72453274755482466</v>
          </cell>
          <cell r="P134">
            <v>0.72462941847206386</v>
          </cell>
          <cell r="Q134">
            <v>0.72462941847206386</v>
          </cell>
          <cell r="R134">
            <v>0.72432830327567177</v>
          </cell>
          <cell r="S134">
            <v>0.73386902757061057</v>
          </cell>
          <cell r="T134">
            <v>0.73330683624801274</v>
          </cell>
          <cell r="AA134">
            <v>0.72453274755482466</v>
          </cell>
          <cell r="AB134">
            <v>0.72462941847206386</v>
          </cell>
          <cell r="AC134">
            <v>0.76928314734253833</v>
          </cell>
          <cell r="AD134">
            <v>0.76896455484231097</v>
          </cell>
          <cell r="AE134">
            <v>0.77909738717339672</v>
          </cell>
          <cell r="AF134">
            <v>0.77848101265822789</v>
          </cell>
          <cell r="AM134">
            <v>0.72919497072845385</v>
          </cell>
          <cell r="AN134">
            <v>0.72928969326033422</v>
          </cell>
          <cell r="AO134">
            <v>0.72928969326033422</v>
          </cell>
          <cell r="AP134">
            <v>0.75502050535785148</v>
          </cell>
          <cell r="AQ134">
            <v>0.73859564164648916</v>
          </cell>
          <cell r="AR134">
            <v>0.73801845046126158</v>
          </cell>
        </row>
        <row r="135">
          <cell r="D135">
            <v>60</v>
          </cell>
          <cell r="E135">
            <v>0.76928314734253833</v>
          </cell>
          <cell r="F135">
            <v>0.76896455484231097</v>
          </cell>
          <cell r="G135">
            <v>0.77909738717339672</v>
          </cell>
          <cell r="H135">
            <v>0.77848101265822789</v>
          </cell>
          <cell r="O135">
            <v>0.72453274755482466</v>
          </cell>
          <cell r="P135">
            <v>0.72462941847206386</v>
          </cell>
          <cell r="Q135">
            <v>0.72462941847206386</v>
          </cell>
          <cell r="R135">
            <v>0.72432830327567177</v>
          </cell>
          <cell r="S135">
            <v>0.73386902757061057</v>
          </cell>
          <cell r="T135">
            <v>0.73330683624801274</v>
          </cell>
          <cell r="AA135">
            <v>0.72453274755482466</v>
          </cell>
          <cell r="AB135">
            <v>0.72462941847206386</v>
          </cell>
          <cell r="AC135">
            <v>0.76928314734253833</v>
          </cell>
          <cell r="AD135">
            <v>0.76896455484231097</v>
          </cell>
          <cell r="AE135">
            <v>0.77909738717339672</v>
          </cell>
          <cell r="AF135">
            <v>0.77848101265822789</v>
          </cell>
          <cell r="AM135">
            <v>0.72919497072845385</v>
          </cell>
          <cell r="AN135">
            <v>0.72928969326033422</v>
          </cell>
          <cell r="AO135">
            <v>0.72928969326033422</v>
          </cell>
          <cell r="AP135">
            <v>0.75502050535785148</v>
          </cell>
          <cell r="AQ135">
            <v>0.73859564164648916</v>
          </cell>
          <cell r="AR135">
            <v>0.73801845046126158</v>
          </cell>
        </row>
        <row r="136">
          <cell r="D136">
            <v>61</v>
          </cell>
          <cell r="E136">
            <v>0.76928314734253833</v>
          </cell>
          <cell r="F136">
            <v>0.76896455484231097</v>
          </cell>
          <cell r="G136">
            <v>0.77909738717339672</v>
          </cell>
          <cell r="H136">
            <v>0.77848101265822789</v>
          </cell>
          <cell r="O136">
            <v>0.72453274755482466</v>
          </cell>
          <cell r="P136">
            <v>0.72462941847206386</v>
          </cell>
          <cell r="Q136">
            <v>0.72462941847206386</v>
          </cell>
          <cell r="R136">
            <v>0.72432830327567177</v>
          </cell>
          <cell r="S136">
            <v>0.73386902757061057</v>
          </cell>
          <cell r="T136">
            <v>0.73330683624801274</v>
          </cell>
          <cell r="AA136">
            <v>0.72453274755482466</v>
          </cell>
          <cell r="AB136">
            <v>0.72462941847206386</v>
          </cell>
          <cell r="AC136">
            <v>0.76928314734253833</v>
          </cell>
          <cell r="AD136">
            <v>0.76896455484231097</v>
          </cell>
          <cell r="AE136">
            <v>0.77909738717339672</v>
          </cell>
          <cell r="AF136">
            <v>0.77848101265822789</v>
          </cell>
          <cell r="AM136">
            <v>0.72919497072845385</v>
          </cell>
          <cell r="AN136">
            <v>0.72928969326033422</v>
          </cell>
          <cell r="AO136">
            <v>0.72928969326033422</v>
          </cell>
          <cell r="AP136">
            <v>0.75502050535785148</v>
          </cell>
          <cell r="AQ136">
            <v>0.73859564164648916</v>
          </cell>
          <cell r="AR136">
            <v>0.73801845046126158</v>
          </cell>
        </row>
        <row r="137">
          <cell r="D137">
            <v>62</v>
          </cell>
          <cell r="E137">
            <v>0.76928314734253833</v>
          </cell>
          <cell r="F137">
            <v>0.76896455484231097</v>
          </cell>
          <cell r="G137">
            <v>0.77909738717339672</v>
          </cell>
          <cell r="H137">
            <v>0.77848101265822789</v>
          </cell>
          <cell r="O137">
            <v>0.72453274755482466</v>
          </cell>
          <cell r="P137">
            <v>0.72462941847206386</v>
          </cell>
          <cell r="Q137">
            <v>0.72462941847206386</v>
          </cell>
          <cell r="R137">
            <v>0.72432830327567177</v>
          </cell>
          <cell r="S137">
            <v>0.73386902757061057</v>
          </cell>
          <cell r="T137">
            <v>0.73330683624801274</v>
          </cell>
          <cell r="AA137">
            <v>0.72453274755482466</v>
          </cell>
          <cell r="AB137">
            <v>0.72462941847206386</v>
          </cell>
          <cell r="AC137">
            <v>0.76928314734253833</v>
          </cell>
          <cell r="AD137">
            <v>0.76896455484231097</v>
          </cell>
          <cell r="AE137">
            <v>0.77909738717339672</v>
          </cell>
          <cell r="AF137">
            <v>0.77848101265822789</v>
          </cell>
          <cell r="AM137">
            <v>0.72919497072845385</v>
          </cell>
          <cell r="AN137">
            <v>0.72928969326033422</v>
          </cell>
          <cell r="AO137">
            <v>0.72928969326033422</v>
          </cell>
          <cell r="AP137">
            <v>0.75502050535785148</v>
          </cell>
          <cell r="AQ137">
            <v>0.73859564164648916</v>
          </cell>
          <cell r="AR137">
            <v>0.73801845046126158</v>
          </cell>
        </row>
        <row r="138">
          <cell r="D138">
            <v>63</v>
          </cell>
          <cell r="E138">
            <v>0.76928314734253833</v>
          </cell>
          <cell r="F138">
            <v>0.76896455484231097</v>
          </cell>
          <cell r="G138">
            <v>0.77909738717339672</v>
          </cell>
          <cell r="H138">
            <v>0.77848101265822789</v>
          </cell>
          <cell r="O138">
            <v>0.72453274755482466</v>
          </cell>
          <cell r="P138">
            <v>0.72462941847206386</v>
          </cell>
          <cell r="Q138">
            <v>0.72462941847206386</v>
          </cell>
          <cell r="R138">
            <v>0.72432830327567177</v>
          </cell>
          <cell r="S138">
            <v>0.73386902757061057</v>
          </cell>
          <cell r="T138">
            <v>0.73330683624801274</v>
          </cell>
          <cell r="AA138">
            <v>0.72453274755482466</v>
          </cell>
          <cell r="AB138">
            <v>0.72462941847206386</v>
          </cell>
          <cell r="AC138">
            <v>0.76928314734253833</v>
          </cell>
          <cell r="AD138">
            <v>0.76896455484231097</v>
          </cell>
          <cell r="AE138">
            <v>0.77909738717339672</v>
          </cell>
          <cell r="AF138">
            <v>0.77848101265822789</v>
          </cell>
          <cell r="AM138">
            <v>0.72919497072845385</v>
          </cell>
          <cell r="AN138">
            <v>0.72928969326033422</v>
          </cell>
          <cell r="AO138">
            <v>0.72928969326033422</v>
          </cell>
          <cell r="AP138">
            <v>0.75502050535785148</v>
          </cell>
          <cell r="AQ138">
            <v>0.73859564164648916</v>
          </cell>
          <cell r="AR138">
            <v>0.73801845046126158</v>
          </cell>
        </row>
        <row r="139">
          <cell r="D139">
            <v>64</v>
          </cell>
          <cell r="E139">
            <v>0.76928314734253833</v>
          </cell>
          <cell r="F139">
            <v>0.76896455484231097</v>
          </cell>
          <cell r="G139">
            <v>0.77909738717339672</v>
          </cell>
          <cell r="H139">
            <v>0.77848101265822789</v>
          </cell>
          <cell r="O139">
            <v>0.72453274755482466</v>
          </cell>
          <cell r="P139">
            <v>0.72462941847206386</v>
          </cell>
          <cell r="Q139">
            <v>0.72462941847206386</v>
          </cell>
          <cell r="R139">
            <v>0.72432830327567177</v>
          </cell>
          <cell r="S139">
            <v>0.73386902757061057</v>
          </cell>
          <cell r="T139">
            <v>0.73330683624801274</v>
          </cell>
          <cell r="AA139">
            <v>0.72453274755482466</v>
          </cell>
          <cell r="AB139">
            <v>0.72462941847206386</v>
          </cell>
          <cell r="AC139">
            <v>0.76928314734253833</v>
          </cell>
          <cell r="AD139">
            <v>0.76896455484231097</v>
          </cell>
          <cell r="AE139">
            <v>0.77909738717339672</v>
          </cell>
          <cell r="AF139">
            <v>0.77848101265822789</v>
          </cell>
          <cell r="AM139">
            <v>0.72919497072845385</v>
          </cell>
          <cell r="AN139">
            <v>0.72928969326033422</v>
          </cell>
          <cell r="AO139">
            <v>0.72928969326033422</v>
          </cell>
          <cell r="AP139">
            <v>0.75502050535785148</v>
          </cell>
          <cell r="AQ139">
            <v>0.73859564164648916</v>
          </cell>
          <cell r="AR139">
            <v>0.73801845046126158</v>
          </cell>
        </row>
        <row r="140">
          <cell r="D140">
            <v>65</v>
          </cell>
          <cell r="E140">
            <v>0.76928314734253833</v>
          </cell>
          <cell r="F140">
            <v>0.76896455484231097</v>
          </cell>
          <cell r="G140">
            <v>0.77909738717339672</v>
          </cell>
          <cell r="H140">
            <v>0.77848101265822789</v>
          </cell>
          <cell r="O140">
            <v>0.72453274755482466</v>
          </cell>
          <cell r="P140">
            <v>0.72462941847206386</v>
          </cell>
          <cell r="Q140">
            <v>0.72462941847206386</v>
          </cell>
          <cell r="R140">
            <v>0.72432830327567177</v>
          </cell>
          <cell r="S140">
            <v>0.73386902757061057</v>
          </cell>
          <cell r="T140">
            <v>0.73330683624801274</v>
          </cell>
          <cell r="AA140">
            <v>0.72453274755482466</v>
          </cell>
          <cell r="AB140">
            <v>0.72462941847206386</v>
          </cell>
          <cell r="AC140">
            <v>0.76928314734253833</v>
          </cell>
          <cell r="AD140">
            <v>0.76896455484231097</v>
          </cell>
          <cell r="AE140">
            <v>0.77909738717339672</v>
          </cell>
          <cell r="AF140">
            <v>0.77848101265822789</v>
          </cell>
          <cell r="AM140">
            <v>0.72919497072845385</v>
          </cell>
          <cell r="AN140">
            <v>0.72928969326033422</v>
          </cell>
          <cell r="AO140">
            <v>0.72928969326033422</v>
          </cell>
          <cell r="AP140">
            <v>0.75502050535785148</v>
          </cell>
          <cell r="AQ140">
            <v>0.73859564164648916</v>
          </cell>
          <cell r="AR140">
            <v>0.73801845046126158</v>
          </cell>
        </row>
        <row r="141">
          <cell r="D141">
            <v>66</v>
          </cell>
          <cell r="E141">
            <v>0.76928314734253833</v>
          </cell>
          <cell r="F141">
            <v>0.76896455484231097</v>
          </cell>
          <cell r="G141">
            <v>0.77909738717339672</v>
          </cell>
          <cell r="H141">
            <v>0.77848101265822789</v>
          </cell>
          <cell r="O141">
            <v>0.72453274755482466</v>
          </cell>
          <cell r="P141">
            <v>0.72462941847206386</v>
          </cell>
          <cell r="Q141">
            <v>0.72462941847206386</v>
          </cell>
          <cell r="R141">
            <v>0.72432830327567177</v>
          </cell>
          <cell r="S141">
            <v>0.73386902757061057</v>
          </cell>
          <cell r="T141">
            <v>0.73330683624801274</v>
          </cell>
          <cell r="AA141">
            <v>0.72453274755482466</v>
          </cell>
          <cell r="AB141">
            <v>0.72462941847206386</v>
          </cell>
          <cell r="AC141">
            <v>0.76928314734253833</v>
          </cell>
          <cell r="AD141">
            <v>0.76896455484231097</v>
          </cell>
          <cell r="AE141">
            <v>0.77909738717339672</v>
          </cell>
          <cell r="AF141">
            <v>0.77848101265822789</v>
          </cell>
          <cell r="AM141">
            <v>0.72919497072845385</v>
          </cell>
          <cell r="AN141">
            <v>0.72928969326033422</v>
          </cell>
          <cell r="AO141">
            <v>0.72928969326033422</v>
          </cell>
          <cell r="AP141">
            <v>0.75502050535785148</v>
          </cell>
          <cell r="AQ141">
            <v>0.73859564164648916</v>
          </cell>
          <cell r="AR141">
            <v>0.73801845046126158</v>
          </cell>
        </row>
        <row r="142">
          <cell r="D142">
            <v>67</v>
          </cell>
          <cell r="E142">
            <v>0.76928314734253833</v>
          </cell>
          <cell r="F142">
            <v>0.76896455484231097</v>
          </cell>
          <cell r="G142">
            <v>0.77909738717339672</v>
          </cell>
          <cell r="H142">
            <v>0.77848101265822789</v>
          </cell>
          <cell r="O142">
            <v>0.72453274755482466</v>
          </cell>
          <cell r="P142">
            <v>0.72462941847206386</v>
          </cell>
          <cell r="Q142">
            <v>0.72462941847206386</v>
          </cell>
          <cell r="R142">
            <v>0.72432830327567177</v>
          </cell>
          <cell r="S142">
            <v>0.73386902757061057</v>
          </cell>
          <cell r="T142">
            <v>0.73330683624801274</v>
          </cell>
          <cell r="AA142">
            <v>0.72453274755482466</v>
          </cell>
          <cell r="AB142">
            <v>0.72462941847206386</v>
          </cell>
          <cell r="AC142">
            <v>0.76928314734253833</v>
          </cell>
          <cell r="AD142">
            <v>0.76896455484231097</v>
          </cell>
          <cell r="AE142">
            <v>0.77909738717339672</v>
          </cell>
          <cell r="AF142">
            <v>0.77848101265822789</v>
          </cell>
          <cell r="AM142">
            <v>0.72919497072845385</v>
          </cell>
          <cell r="AN142">
            <v>0.72928969326033422</v>
          </cell>
          <cell r="AO142">
            <v>0.72928969326033422</v>
          </cell>
          <cell r="AP142">
            <v>0.75502050535785148</v>
          </cell>
          <cell r="AQ142">
            <v>0.73859564164648916</v>
          </cell>
          <cell r="AR142">
            <v>0.73801845046126158</v>
          </cell>
        </row>
        <row r="143">
          <cell r="D143">
            <v>68</v>
          </cell>
          <cell r="E143">
            <v>0.76928314734253833</v>
          </cell>
          <cell r="F143">
            <v>0.76896455484231097</v>
          </cell>
          <cell r="G143">
            <v>0.77909738717339672</v>
          </cell>
          <cell r="H143">
            <v>0.77848101265822789</v>
          </cell>
          <cell r="O143">
            <v>0.72453274755482466</v>
          </cell>
          <cell r="P143">
            <v>0.72462941847206386</v>
          </cell>
          <cell r="Q143">
            <v>0.72462941847206386</v>
          </cell>
          <cell r="R143">
            <v>0.72432830327567177</v>
          </cell>
          <cell r="S143">
            <v>0.73386902757061057</v>
          </cell>
          <cell r="T143">
            <v>0.73330683624801274</v>
          </cell>
          <cell r="AA143">
            <v>0.72453274755482466</v>
          </cell>
          <cell r="AB143">
            <v>0.72462941847206386</v>
          </cell>
          <cell r="AC143">
            <v>0.76928314734253833</v>
          </cell>
          <cell r="AD143">
            <v>0.76896455484231097</v>
          </cell>
          <cell r="AE143">
            <v>0.77909738717339672</v>
          </cell>
          <cell r="AF143">
            <v>0.77848101265822789</v>
          </cell>
          <cell r="AM143">
            <v>0.72919497072845385</v>
          </cell>
          <cell r="AN143">
            <v>0.72928969326033422</v>
          </cell>
          <cell r="AO143">
            <v>0.72928969326033422</v>
          </cell>
          <cell r="AP143">
            <v>0.75502050535785148</v>
          </cell>
          <cell r="AQ143">
            <v>0.73859564164648916</v>
          </cell>
          <cell r="AR143">
            <v>0.73801845046126158</v>
          </cell>
        </row>
        <row r="144">
          <cell r="D144">
            <v>69</v>
          </cell>
          <cell r="E144">
            <v>0.76928314734253833</v>
          </cell>
          <cell r="F144">
            <v>0.76896455484231097</v>
          </cell>
          <cell r="G144">
            <v>0.77909738717339672</v>
          </cell>
          <cell r="H144">
            <v>0.77848101265822789</v>
          </cell>
          <cell r="O144">
            <v>0.72453274755482466</v>
          </cell>
          <cell r="P144">
            <v>0.72462941847206386</v>
          </cell>
          <cell r="Q144">
            <v>0.72462941847206386</v>
          </cell>
          <cell r="R144">
            <v>0.72432830327567177</v>
          </cell>
          <cell r="S144">
            <v>0.73386902757061057</v>
          </cell>
          <cell r="T144">
            <v>0.73330683624801274</v>
          </cell>
          <cell r="AA144">
            <v>0.72453274755482466</v>
          </cell>
          <cell r="AB144">
            <v>0.72462941847206386</v>
          </cell>
          <cell r="AC144">
            <v>0.76928314734253833</v>
          </cell>
          <cell r="AD144">
            <v>0.76896455484231097</v>
          </cell>
          <cell r="AE144">
            <v>0.77909738717339672</v>
          </cell>
          <cell r="AF144">
            <v>0.77848101265822789</v>
          </cell>
          <cell r="AM144">
            <v>0.72919497072845385</v>
          </cell>
          <cell r="AN144">
            <v>0.72928969326033422</v>
          </cell>
          <cell r="AO144">
            <v>0.72928969326033422</v>
          </cell>
          <cell r="AP144">
            <v>0.75502050535785148</v>
          </cell>
          <cell r="AQ144">
            <v>0.73859564164648916</v>
          </cell>
          <cell r="AR144">
            <v>0.73801845046126158</v>
          </cell>
        </row>
        <row r="145">
          <cell r="D145">
            <v>70</v>
          </cell>
          <cell r="E145">
            <v>0.76928314734253833</v>
          </cell>
          <cell r="F145">
            <v>0.76896455484231097</v>
          </cell>
          <cell r="G145">
            <v>0.77909738717339672</v>
          </cell>
          <cell r="H145">
            <v>0.77848101265822789</v>
          </cell>
          <cell r="O145">
            <v>0.72453274755482466</v>
          </cell>
          <cell r="P145">
            <v>0.72462941847206386</v>
          </cell>
          <cell r="Q145">
            <v>0.72462941847206386</v>
          </cell>
          <cell r="R145">
            <v>0.72432830327567177</v>
          </cell>
          <cell r="S145">
            <v>0.73386902757061057</v>
          </cell>
          <cell r="T145">
            <v>0.73330683624801274</v>
          </cell>
          <cell r="AA145">
            <v>0.72453274755482466</v>
          </cell>
          <cell r="AB145">
            <v>0.72462941847206386</v>
          </cell>
          <cell r="AC145">
            <v>0.76928314734253833</v>
          </cell>
          <cell r="AD145">
            <v>0.76896455484231097</v>
          </cell>
          <cell r="AE145">
            <v>0.77909738717339672</v>
          </cell>
          <cell r="AF145">
            <v>0.77848101265822789</v>
          </cell>
          <cell r="AM145">
            <v>0.72919497072845385</v>
          </cell>
          <cell r="AN145">
            <v>0.72928969326033422</v>
          </cell>
          <cell r="AO145">
            <v>0.72928969326033422</v>
          </cell>
          <cell r="AP145">
            <v>0.75502050535785148</v>
          </cell>
          <cell r="AQ145">
            <v>0.73859564164648916</v>
          </cell>
          <cell r="AR145">
            <v>0.73801845046126158</v>
          </cell>
        </row>
        <row r="146">
          <cell r="D146">
            <v>71</v>
          </cell>
          <cell r="E146">
            <v>1.3076224702099486</v>
          </cell>
          <cell r="F146">
            <v>1.3080472602102526</v>
          </cell>
          <cell r="G146">
            <v>1.2945368171021376</v>
          </cell>
          <cell r="H146">
            <v>1.295358649789029</v>
          </cell>
          <cell r="O146">
            <v>1.3672896699269002</v>
          </cell>
          <cell r="P146">
            <v>1.3671607753705823</v>
          </cell>
          <cell r="Q146">
            <v>1.3671607753705823</v>
          </cell>
          <cell r="R146">
            <v>1.3675622622991039</v>
          </cell>
          <cell r="S146">
            <v>1.3548412965725196</v>
          </cell>
          <cell r="T146">
            <v>1.3555908850026503</v>
          </cell>
          <cell r="AA146">
            <v>1.3672896699269002</v>
          </cell>
          <cell r="AB146">
            <v>1.3671607753705823</v>
          </cell>
          <cell r="AC146">
            <v>1.3076224702099486</v>
          </cell>
          <cell r="AD146">
            <v>1.3080472602102526</v>
          </cell>
          <cell r="AE146">
            <v>1.2945368171021376</v>
          </cell>
          <cell r="AF146">
            <v>1.295358649789029</v>
          </cell>
          <cell r="AM146">
            <v>1.3610733723620612</v>
          </cell>
          <cell r="AN146">
            <v>1.3609470756528876</v>
          </cell>
          <cell r="AO146">
            <v>1.3609470756528876</v>
          </cell>
          <cell r="AP146">
            <v>1.3266393261895317</v>
          </cell>
          <cell r="AQ146">
            <v>1.3485391444713466</v>
          </cell>
          <cell r="AR146">
            <v>1.3493087327183177</v>
          </cell>
        </row>
        <row r="147">
          <cell r="D147">
            <v>72</v>
          </cell>
          <cell r="E147">
            <v>1.3076224702099486</v>
          </cell>
          <cell r="F147">
            <v>1.3080472602102526</v>
          </cell>
          <cell r="G147">
            <v>1.2945368171021376</v>
          </cell>
          <cell r="H147">
            <v>1.295358649789029</v>
          </cell>
          <cell r="O147">
            <v>1.3672896699269002</v>
          </cell>
          <cell r="P147">
            <v>1.3671607753705823</v>
          </cell>
          <cell r="Q147">
            <v>1.3671607753705823</v>
          </cell>
          <cell r="R147">
            <v>1.3675622622991039</v>
          </cell>
          <cell r="S147">
            <v>1.3548412965725196</v>
          </cell>
          <cell r="T147">
            <v>1.3555908850026503</v>
          </cell>
          <cell r="AA147">
            <v>1.3672896699269002</v>
          </cell>
          <cell r="AB147">
            <v>1.3671607753705823</v>
          </cell>
          <cell r="AC147">
            <v>1.3076224702099486</v>
          </cell>
          <cell r="AD147">
            <v>1.3080472602102526</v>
          </cell>
          <cell r="AE147">
            <v>1.2945368171021376</v>
          </cell>
          <cell r="AF147">
            <v>1.295358649789029</v>
          </cell>
          <cell r="AM147">
            <v>1.3610733723620612</v>
          </cell>
          <cell r="AN147">
            <v>1.3609470756528876</v>
          </cell>
          <cell r="AO147">
            <v>1.3609470756528876</v>
          </cell>
          <cell r="AP147">
            <v>1.3266393261895317</v>
          </cell>
          <cell r="AQ147">
            <v>1.3485391444713466</v>
          </cell>
          <cell r="AR147">
            <v>1.3493087327183177</v>
          </cell>
        </row>
        <row r="148">
          <cell r="D148">
            <v>73</v>
          </cell>
          <cell r="E148">
            <v>1.3076224702099486</v>
          </cell>
          <cell r="F148">
            <v>1.3080472602102526</v>
          </cell>
          <cell r="G148">
            <v>1.2945368171021376</v>
          </cell>
          <cell r="H148">
            <v>1.295358649789029</v>
          </cell>
          <cell r="O148">
            <v>1.3672896699269002</v>
          </cell>
          <cell r="P148">
            <v>1.3671607753705823</v>
          </cell>
          <cell r="Q148">
            <v>1.3671607753705823</v>
          </cell>
          <cell r="R148">
            <v>1.3675622622991039</v>
          </cell>
          <cell r="S148">
            <v>1.3548412965725196</v>
          </cell>
          <cell r="T148">
            <v>1.3555908850026503</v>
          </cell>
          <cell r="AA148">
            <v>1.3672896699269002</v>
          </cell>
          <cell r="AB148">
            <v>1.3671607753705823</v>
          </cell>
          <cell r="AC148">
            <v>1.3076224702099486</v>
          </cell>
          <cell r="AD148">
            <v>1.3080472602102526</v>
          </cell>
          <cell r="AE148">
            <v>1.2945368171021376</v>
          </cell>
          <cell r="AF148">
            <v>1.295358649789029</v>
          </cell>
          <cell r="AM148">
            <v>1.3610733723620612</v>
          </cell>
          <cell r="AN148">
            <v>1.3609470756528876</v>
          </cell>
          <cell r="AO148">
            <v>1.3609470756528876</v>
          </cell>
          <cell r="AP148">
            <v>1.3266393261895317</v>
          </cell>
          <cell r="AQ148">
            <v>1.3485391444713466</v>
          </cell>
          <cell r="AR148">
            <v>1.3493087327183177</v>
          </cell>
        </row>
        <row r="149">
          <cell r="D149">
            <v>74</v>
          </cell>
          <cell r="E149">
            <v>1.3076224702099486</v>
          </cell>
          <cell r="F149">
            <v>1.3080472602102526</v>
          </cell>
          <cell r="G149">
            <v>1.2945368171021376</v>
          </cell>
          <cell r="H149">
            <v>1.295358649789029</v>
          </cell>
          <cell r="O149">
            <v>1.3672896699269002</v>
          </cell>
          <cell r="P149">
            <v>1.3671607753705823</v>
          </cell>
          <cell r="Q149">
            <v>1.3671607753705823</v>
          </cell>
          <cell r="R149">
            <v>1.3675622622991039</v>
          </cell>
          <cell r="S149">
            <v>1.3548412965725196</v>
          </cell>
          <cell r="T149">
            <v>1.3555908850026503</v>
          </cell>
          <cell r="AA149">
            <v>1.3672896699269002</v>
          </cell>
          <cell r="AB149">
            <v>1.3671607753705823</v>
          </cell>
          <cell r="AC149">
            <v>1.3076224702099486</v>
          </cell>
          <cell r="AD149">
            <v>1.3080472602102526</v>
          </cell>
          <cell r="AE149">
            <v>1.2945368171021376</v>
          </cell>
          <cell r="AF149">
            <v>1.295358649789029</v>
          </cell>
          <cell r="AM149">
            <v>1.3610733723620612</v>
          </cell>
          <cell r="AN149">
            <v>1.3609470756528876</v>
          </cell>
          <cell r="AO149">
            <v>1.3609470756528876</v>
          </cell>
          <cell r="AP149">
            <v>1.3266393261895317</v>
          </cell>
          <cell r="AQ149">
            <v>1.3485391444713466</v>
          </cell>
          <cell r="AR149">
            <v>1.3493087327183177</v>
          </cell>
        </row>
        <row r="150">
          <cell r="D150">
            <v>75</v>
          </cell>
          <cell r="E150">
            <v>1.3076224702099486</v>
          </cell>
          <cell r="F150">
            <v>1.3080472602102526</v>
          </cell>
          <cell r="G150">
            <v>1.2945368171021376</v>
          </cell>
          <cell r="H150">
            <v>1.295358649789029</v>
          </cell>
          <cell r="O150">
            <v>1.3672896699269002</v>
          </cell>
          <cell r="P150">
            <v>1.3671607753705823</v>
          </cell>
          <cell r="Q150">
            <v>1.3671607753705823</v>
          </cell>
          <cell r="R150">
            <v>1.3675622622991039</v>
          </cell>
          <cell r="S150">
            <v>1.3548412965725196</v>
          </cell>
          <cell r="T150">
            <v>1.3555908850026503</v>
          </cell>
          <cell r="AA150">
            <v>1.3672896699269002</v>
          </cell>
          <cell r="AB150">
            <v>1.3671607753705823</v>
          </cell>
          <cell r="AC150">
            <v>1.3076224702099486</v>
          </cell>
          <cell r="AD150">
            <v>1.3080472602102526</v>
          </cell>
          <cell r="AE150">
            <v>1.2945368171021376</v>
          </cell>
          <cell r="AF150">
            <v>1.295358649789029</v>
          </cell>
          <cell r="AM150">
            <v>1.3610733723620612</v>
          </cell>
          <cell r="AN150">
            <v>1.3609470756528876</v>
          </cell>
          <cell r="AO150">
            <v>1.3609470756528876</v>
          </cell>
          <cell r="AP150">
            <v>1.3266393261895317</v>
          </cell>
          <cell r="AQ150">
            <v>1.3485391444713466</v>
          </cell>
          <cell r="AR150">
            <v>1.3493087327183177</v>
          </cell>
        </row>
        <row r="151">
          <cell r="D151">
            <v>76</v>
          </cell>
          <cell r="E151">
            <v>1.3076224702099486</v>
          </cell>
          <cell r="F151">
            <v>1.3080472602102526</v>
          </cell>
          <cell r="G151">
            <v>1.2945368171021376</v>
          </cell>
          <cell r="H151">
            <v>1.295358649789029</v>
          </cell>
          <cell r="O151">
            <v>1.3672896699269002</v>
          </cell>
          <cell r="P151">
            <v>1.3671607753705823</v>
          </cell>
          <cell r="Q151">
            <v>1.3671607753705823</v>
          </cell>
          <cell r="R151">
            <v>1.3675622622991039</v>
          </cell>
          <cell r="S151">
            <v>1.3548412965725196</v>
          </cell>
          <cell r="T151">
            <v>1.3555908850026503</v>
          </cell>
          <cell r="AA151">
            <v>1.3672896699269002</v>
          </cell>
          <cell r="AB151">
            <v>1.3671607753705823</v>
          </cell>
          <cell r="AC151">
            <v>1.3076224702099486</v>
          </cell>
          <cell r="AD151">
            <v>1.3080472602102526</v>
          </cell>
          <cell r="AE151">
            <v>1.2945368171021376</v>
          </cell>
          <cell r="AF151">
            <v>1.295358649789029</v>
          </cell>
          <cell r="AM151">
            <v>1.3610733723620612</v>
          </cell>
          <cell r="AN151">
            <v>1.3609470756528876</v>
          </cell>
          <cell r="AO151">
            <v>1.3609470756528876</v>
          </cell>
          <cell r="AP151">
            <v>1.3266393261895317</v>
          </cell>
          <cell r="AQ151">
            <v>1.3485391444713466</v>
          </cell>
          <cell r="AR151">
            <v>1.3493087327183177</v>
          </cell>
        </row>
        <row r="152">
          <cell r="D152">
            <v>77</v>
          </cell>
          <cell r="E152">
            <v>1.3076224702099486</v>
          </cell>
          <cell r="F152">
            <v>1.3080472602102526</v>
          </cell>
          <cell r="G152">
            <v>1.2945368171021376</v>
          </cell>
          <cell r="H152">
            <v>1.295358649789029</v>
          </cell>
          <cell r="O152">
            <v>1.3672896699269002</v>
          </cell>
          <cell r="P152">
            <v>1.3671607753705823</v>
          </cell>
          <cell r="Q152">
            <v>1.3671607753705823</v>
          </cell>
          <cell r="R152">
            <v>1.3675622622991039</v>
          </cell>
          <cell r="S152">
            <v>1.3548412965725196</v>
          </cell>
          <cell r="T152">
            <v>1.3555908850026503</v>
          </cell>
          <cell r="AA152">
            <v>1.3672896699269002</v>
          </cell>
          <cell r="AB152">
            <v>1.3671607753705823</v>
          </cell>
          <cell r="AC152">
            <v>1.3076224702099486</v>
          </cell>
          <cell r="AD152">
            <v>1.3080472602102526</v>
          </cell>
          <cell r="AE152">
            <v>1.2945368171021376</v>
          </cell>
          <cell r="AF152">
            <v>1.295358649789029</v>
          </cell>
          <cell r="AM152">
            <v>1.3610733723620612</v>
          </cell>
          <cell r="AN152">
            <v>1.3609470756528876</v>
          </cell>
          <cell r="AO152">
            <v>1.3609470756528876</v>
          </cell>
          <cell r="AP152">
            <v>1.3266393261895317</v>
          </cell>
          <cell r="AQ152">
            <v>1.3485391444713466</v>
          </cell>
          <cell r="AR152">
            <v>1.3493087327183177</v>
          </cell>
        </row>
        <row r="153">
          <cell r="D153">
            <v>78</v>
          </cell>
          <cell r="E153">
            <v>1.3076224702099486</v>
          </cell>
          <cell r="F153">
            <v>1.3080472602102526</v>
          </cell>
          <cell r="G153">
            <v>1.2945368171021376</v>
          </cell>
          <cell r="H153">
            <v>1.295358649789029</v>
          </cell>
          <cell r="O153">
            <v>1.3672896699269002</v>
          </cell>
          <cell r="P153">
            <v>1.3671607753705823</v>
          </cell>
          <cell r="Q153">
            <v>1.3671607753705823</v>
          </cell>
          <cell r="R153">
            <v>1.3675622622991039</v>
          </cell>
          <cell r="S153">
            <v>1.3548412965725196</v>
          </cell>
          <cell r="T153">
            <v>1.3555908850026503</v>
          </cell>
          <cell r="AA153">
            <v>1.3672896699269002</v>
          </cell>
          <cell r="AB153">
            <v>1.3671607753705823</v>
          </cell>
          <cell r="AC153">
            <v>1.3076224702099486</v>
          </cell>
          <cell r="AD153">
            <v>1.3080472602102526</v>
          </cell>
          <cell r="AE153">
            <v>1.2945368171021376</v>
          </cell>
          <cell r="AF153">
            <v>1.295358649789029</v>
          </cell>
          <cell r="AM153">
            <v>1.3610733723620612</v>
          </cell>
          <cell r="AN153">
            <v>1.3609470756528876</v>
          </cell>
          <cell r="AO153">
            <v>1.3609470756528876</v>
          </cell>
          <cell r="AP153">
            <v>1.3266393261895317</v>
          </cell>
          <cell r="AQ153">
            <v>1.3485391444713466</v>
          </cell>
          <cell r="AR153">
            <v>1.3493087327183177</v>
          </cell>
        </row>
        <row r="154">
          <cell r="D154">
            <v>79</v>
          </cell>
          <cell r="E154">
            <v>0.76928314734253833</v>
          </cell>
          <cell r="F154">
            <v>0.76896455484231097</v>
          </cell>
          <cell r="G154">
            <v>0.77909738717339672</v>
          </cell>
          <cell r="H154">
            <v>0.77848101265822789</v>
          </cell>
          <cell r="O154">
            <v>0.72453274755482466</v>
          </cell>
          <cell r="P154">
            <v>0.72462941847206386</v>
          </cell>
          <cell r="Q154">
            <v>0.72462941847206386</v>
          </cell>
          <cell r="R154">
            <v>0.72432830327567177</v>
          </cell>
          <cell r="S154">
            <v>0.73386902757061057</v>
          </cell>
          <cell r="T154">
            <v>0.73330683624801274</v>
          </cell>
          <cell r="AA154">
            <v>0.72453274755482466</v>
          </cell>
          <cell r="AB154">
            <v>0.72462941847206386</v>
          </cell>
          <cell r="AC154">
            <v>0.76928314734253833</v>
          </cell>
          <cell r="AD154">
            <v>0.76896455484231097</v>
          </cell>
          <cell r="AE154">
            <v>0.77909738717339672</v>
          </cell>
          <cell r="AF154">
            <v>0.77848101265822789</v>
          </cell>
          <cell r="AM154">
            <v>0.72919497072845385</v>
          </cell>
          <cell r="AN154">
            <v>0.72928969326033422</v>
          </cell>
          <cell r="AO154">
            <v>0.72928969326033422</v>
          </cell>
          <cell r="AP154">
            <v>0.75502050535785148</v>
          </cell>
          <cell r="AQ154">
            <v>0.73859564164648916</v>
          </cell>
          <cell r="AR154">
            <v>0.73801845046126158</v>
          </cell>
        </row>
        <row r="155">
          <cell r="D155">
            <v>80</v>
          </cell>
          <cell r="E155">
            <v>0.76928314734253833</v>
          </cell>
          <cell r="F155">
            <v>0.76896455484231097</v>
          </cell>
          <cell r="G155">
            <v>0.77909738717339672</v>
          </cell>
          <cell r="H155">
            <v>0.77848101265822789</v>
          </cell>
          <cell r="O155">
            <v>0.72453274755482466</v>
          </cell>
          <cell r="P155">
            <v>0.72462941847206386</v>
          </cell>
          <cell r="Q155">
            <v>0.72462941847206386</v>
          </cell>
          <cell r="R155">
            <v>0.72432830327567177</v>
          </cell>
          <cell r="S155">
            <v>0.73386902757061057</v>
          </cell>
          <cell r="T155">
            <v>0.73330683624801274</v>
          </cell>
          <cell r="AA155">
            <v>0.72453274755482466</v>
          </cell>
          <cell r="AB155">
            <v>0.72462941847206386</v>
          </cell>
          <cell r="AC155">
            <v>0.76928314734253833</v>
          </cell>
          <cell r="AD155">
            <v>0.76896455484231097</v>
          </cell>
          <cell r="AE155">
            <v>0.77909738717339672</v>
          </cell>
          <cell r="AF155">
            <v>0.77848101265822789</v>
          </cell>
          <cell r="AM155">
            <v>0.72919497072845385</v>
          </cell>
          <cell r="AN155">
            <v>0.72928969326033422</v>
          </cell>
          <cell r="AO155">
            <v>0.72928969326033422</v>
          </cell>
          <cell r="AP155">
            <v>0.75502050535785148</v>
          </cell>
          <cell r="AQ155">
            <v>0.73859564164648916</v>
          </cell>
          <cell r="AR155">
            <v>0.73801845046126158</v>
          </cell>
        </row>
        <row r="156">
          <cell r="D156">
            <v>81</v>
          </cell>
          <cell r="E156">
            <v>0.76928314734253833</v>
          </cell>
          <cell r="F156">
            <v>0.76896455484231097</v>
          </cell>
          <cell r="G156">
            <v>0.77909738717339672</v>
          </cell>
          <cell r="H156">
            <v>0.77848101265822789</v>
          </cell>
          <cell r="O156">
            <v>0.72453274755482466</v>
          </cell>
          <cell r="P156">
            <v>0.72462941847206386</v>
          </cell>
          <cell r="Q156">
            <v>0.72462941847206386</v>
          </cell>
          <cell r="R156">
            <v>0.72432830327567177</v>
          </cell>
          <cell r="S156">
            <v>0.73386902757061057</v>
          </cell>
          <cell r="T156">
            <v>0.73330683624801274</v>
          </cell>
          <cell r="AA156">
            <v>0.72453274755482466</v>
          </cell>
          <cell r="AB156">
            <v>0.72462941847206386</v>
          </cell>
          <cell r="AC156">
            <v>0.76928314734253833</v>
          </cell>
          <cell r="AD156">
            <v>0.76896455484231097</v>
          </cell>
          <cell r="AE156">
            <v>0.77909738717339672</v>
          </cell>
          <cell r="AF156">
            <v>0.77848101265822789</v>
          </cell>
          <cell r="AM156">
            <v>0.72919497072845385</v>
          </cell>
          <cell r="AN156">
            <v>0.72928969326033422</v>
          </cell>
          <cell r="AO156">
            <v>0.72928969326033422</v>
          </cell>
          <cell r="AP156">
            <v>0.75502050535785148</v>
          </cell>
          <cell r="AQ156">
            <v>0.73859564164648916</v>
          </cell>
          <cell r="AR156">
            <v>0.73801845046126158</v>
          </cell>
        </row>
        <row r="157">
          <cell r="D157">
            <v>82</v>
          </cell>
          <cell r="E157">
            <v>0.76928314734253833</v>
          </cell>
          <cell r="F157">
            <v>0.76896455484231097</v>
          </cell>
          <cell r="G157">
            <v>0.77909738717339672</v>
          </cell>
          <cell r="H157">
            <v>0.77848101265822789</v>
          </cell>
          <cell r="O157">
            <v>0.72453274755482466</v>
          </cell>
          <cell r="P157">
            <v>0.72462941847206386</v>
          </cell>
          <cell r="Q157">
            <v>0.72462941847206386</v>
          </cell>
          <cell r="R157">
            <v>0.72432830327567177</v>
          </cell>
          <cell r="S157">
            <v>0.73386902757061057</v>
          </cell>
          <cell r="T157">
            <v>0.73330683624801274</v>
          </cell>
          <cell r="AA157">
            <v>0.72453274755482466</v>
          </cell>
          <cell r="AB157">
            <v>0.72462941847206386</v>
          </cell>
          <cell r="AC157">
            <v>0.76928314734253833</v>
          </cell>
          <cell r="AD157">
            <v>0.76896455484231097</v>
          </cell>
          <cell r="AE157">
            <v>0.77909738717339672</v>
          </cell>
          <cell r="AF157">
            <v>0.77848101265822789</v>
          </cell>
          <cell r="AM157">
            <v>0.72919497072845385</v>
          </cell>
          <cell r="AN157">
            <v>0.72928969326033422</v>
          </cell>
          <cell r="AO157">
            <v>0.72928969326033422</v>
          </cell>
          <cell r="AP157">
            <v>0.75502050535785148</v>
          </cell>
          <cell r="AQ157">
            <v>0.73859564164648916</v>
          </cell>
          <cell r="AR157">
            <v>0.73801845046126158</v>
          </cell>
        </row>
        <row r="158">
          <cell r="D158">
            <v>83</v>
          </cell>
          <cell r="E158">
            <v>0.76928314734253833</v>
          </cell>
          <cell r="F158">
            <v>0.76896455484231097</v>
          </cell>
          <cell r="G158">
            <v>0.77909738717339672</v>
          </cell>
          <cell r="H158">
            <v>0.77848101265822789</v>
          </cell>
          <cell r="O158">
            <v>0.72453274755482466</v>
          </cell>
          <cell r="P158">
            <v>0.72462941847206386</v>
          </cell>
          <cell r="Q158">
            <v>0.72462941847206386</v>
          </cell>
          <cell r="R158">
            <v>0.72432830327567177</v>
          </cell>
          <cell r="S158">
            <v>0.73386902757061057</v>
          </cell>
          <cell r="T158">
            <v>0.73330683624801274</v>
          </cell>
          <cell r="AA158">
            <v>0.72453274755482466</v>
          </cell>
          <cell r="AB158">
            <v>0.72462941847206386</v>
          </cell>
          <cell r="AC158">
            <v>0.76928314734253833</v>
          </cell>
          <cell r="AD158">
            <v>0.76896455484231097</v>
          </cell>
          <cell r="AE158">
            <v>0.77909738717339672</v>
          </cell>
          <cell r="AF158">
            <v>0.77848101265822789</v>
          </cell>
          <cell r="AM158">
            <v>0.72919497072845385</v>
          </cell>
          <cell r="AN158">
            <v>0.72928969326033422</v>
          </cell>
          <cell r="AO158">
            <v>0.72928969326033422</v>
          </cell>
          <cell r="AP158">
            <v>0.75502050535785148</v>
          </cell>
          <cell r="AQ158">
            <v>0.73859564164648916</v>
          </cell>
          <cell r="AR158">
            <v>0.73801845046126158</v>
          </cell>
        </row>
        <row r="159">
          <cell r="D159">
            <v>84</v>
          </cell>
          <cell r="E159">
            <v>0.76928314734253833</v>
          </cell>
          <cell r="F159">
            <v>0.76896455484231097</v>
          </cell>
          <cell r="G159">
            <v>0.77909738717339672</v>
          </cell>
          <cell r="H159">
            <v>0.77848101265822789</v>
          </cell>
          <cell r="O159">
            <v>0.72453274755482466</v>
          </cell>
          <cell r="P159">
            <v>0.72462941847206386</v>
          </cell>
          <cell r="Q159">
            <v>0.72462941847206386</v>
          </cell>
          <cell r="R159">
            <v>0.72432830327567177</v>
          </cell>
          <cell r="S159">
            <v>0.73386902757061057</v>
          </cell>
          <cell r="T159">
            <v>0.73330683624801274</v>
          </cell>
          <cell r="AA159">
            <v>0.72453274755482466</v>
          </cell>
          <cell r="AB159">
            <v>0.72462941847206386</v>
          </cell>
          <cell r="AC159">
            <v>0.76928314734253833</v>
          </cell>
          <cell r="AD159">
            <v>0.76896455484231097</v>
          </cell>
          <cell r="AE159">
            <v>0.77909738717339672</v>
          </cell>
          <cell r="AF159">
            <v>0.77848101265822789</v>
          </cell>
          <cell r="AM159">
            <v>0.72919497072845385</v>
          </cell>
          <cell r="AN159">
            <v>0.72928969326033422</v>
          </cell>
          <cell r="AO159">
            <v>0.72928969326033422</v>
          </cell>
          <cell r="AP159">
            <v>0.75502050535785148</v>
          </cell>
          <cell r="AQ159">
            <v>0.73859564164648916</v>
          </cell>
          <cell r="AR159">
            <v>0.73801845046126158</v>
          </cell>
        </row>
        <row r="160">
          <cell r="D160">
            <v>85</v>
          </cell>
          <cell r="E160">
            <v>0.76928314734253833</v>
          </cell>
          <cell r="F160">
            <v>0.76896455484231097</v>
          </cell>
          <cell r="G160">
            <v>0.77909738717339672</v>
          </cell>
          <cell r="H160">
            <v>0.77848101265822789</v>
          </cell>
          <cell r="O160">
            <v>0.72453274755482466</v>
          </cell>
          <cell r="P160">
            <v>0.72462941847206386</v>
          </cell>
          <cell r="Q160">
            <v>0.72462941847206386</v>
          </cell>
          <cell r="R160">
            <v>0.72432830327567177</v>
          </cell>
          <cell r="S160">
            <v>0.73386902757061057</v>
          </cell>
          <cell r="T160">
            <v>0.73330683624801274</v>
          </cell>
          <cell r="AA160">
            <v>0.72453274755482466</v>
          </cell>
          <cell r="AB160">
            <v>0.72462941847206386</v>
          </cell>
          <cell r="AC160">
            <v>0.76928314734253833</v>
          </cell>
          <cell r="AD160">
            <v>0.76896455484231097</v>
          </cell>
          <cell r="AE160">
            <v>0.77909738717339672</v>
          </cell>
          <cell r="AF160">
            <v>0.77848101265822789</v>
          </cell>
          <cell r="AM160">
            <v>0.72919497072845385</v>
          </cell>
          <cell r="AN160">
            <v>0.72928969326033422</v>
          </cell>
          <cell r="AO160">
            <v>0.72928969326033422</v>
          </cell>
          <cell r="AP160">
            <v>0.75502050535785148</v>
          </cell>
          <cell r="AQ160">
            <v>0.73859564164648916</v>
          </cell>
          <cell r="AR160">
            <v>0.73801845046126158</v>
          </cell>
        </row>
        <row r="161">
          <cell r="D161">
            <v>86</v>
          </cell>
          <cell r="E161">
            <v>0.76928314734253833</v>
          </cell>
          <cell r="F161">
            <v>0.76896455484231097</v>
          </cell>
          <cell r="G161">
            <v>0.77909738717339672</v>
          </cell>
          <cell r="H161">
            <v>0.77848101265822789</v>
          </cell>
          <cell r="O161">
            <v>0.72453274755482466</v>
          </cell>
          <cell r="P161">
            <v>0.72462941847206386</v>
          </cell>
          <cell r="Q161">
            <v>0.72462941847206386</v>
          </cell>
          <cell r="R161">
            <v>0.72432830327567177</v>
          </cell>
          <cell r="S161">
            <v>0.73386902757061057</v>
          </cell>
          <cell r="T161">
            <v>0.73330683624801274</v>
          </cell>
          <cell r="AA161">
            <v>0.72453274755482466</v>
          </cell>
          <cell r="AB161">
            <v>0.72462941847206386</v>
          </cell>
          <cell r="AC161">
            <v>0.76928314734253833</v>
          </cell>
          <cell r="AD161">
            <v>0.76896455484231097</v>
          </cell>
          <cell r="AE161">
            <v>0.77909738717339672</v>
          </cell>
          <cell r="AF161">
            <v>0.77848101265822789</v>
          </cell>
          <cell r="AM161">
            <v>0.72919497072845385</v>
          </cell>
          <cell r="AN161">
            <v>0.72928969326033422</v>
          </cell>
          <cell r="AO161">
            <v>0.72928969326033422</v>
          </cell>
          <cell r="AP161">
            <v>0.75502050535785148</v>
          </cell>
          <cell r="AQ161">
            <v>0.73859564164648916</v>
          </cell>
          <cell r="AR161">
            <v>0.73801845046126158</v>
          </cell>
        </row>
        <row r="162">
          <cell r="D162">
            <v>87</v>
          </cell>
          <cell r="E162">
            <v>0.76928314734253833</v>
          </cell>
          <cell r="F162">
            <v>0.76896455484231097</v>
          </cell>
          <cell r="G162">
            <v>0.77909738717339672</v>
          </cell>
          <cell r="H162">
            <v>0.77848101265822789</v>
          </cell>
          <cell r="O162">
            <v>0.72453274755482466</v>
          </cell>
          <cell r="P162">
            <v>0.72462941847206386</v>
          </cell>
          <cell r="Q162">
            <v>0.72462941847206386</v>
          </cell>
          <cell r="R162">
            <v>0.72432830327567177</v>
          </cell>
          <cell r="S162">
            <v>0.73386902757061057</v>
          </cell>
          <cell r="T162">
            <v>0.73330683624801274</v>
          </cell>
          <cell r="AA162">
            <v>0.72453274755482466</v>
          </cell>
          <cell r="AB162">
            <v>0.72462941847206386</v>
          </cell>
          <cell r="AC162">
            <v>0.76928314734253833</v>
          </cell>
          <cell r="AD162">
            <v>0.76896455484231097</v>
          </cell>
          <cell r="AE162">
            <v>0.77909738717339672</v>
          </cell>
          <cell r="AF162">
            <v>0.77848101265822789</v>
          </cell>
          <cell r="AM162">
            <v>0.72919497072845385</v>
          </cell>
          <cell r="AN162">
            <v>0.72928969326033422</v>
          </cell>
          <cell r="AO162">
            <v>0.72928969326033422</v>
          </cell>
          <cell r="AP162">
            <v>0.75502050535785148</v>
          </cell>
          <cell r="AQ162">
            <v>0.73859564164648916</v>
          </cell>
          <cell r="AR162">
            <v>0.73801845046126158</v>
          </cell>
        </row>
        <row r="163">
          <cell r="D163">
            <v>88</v>
          </cell>
          <cell r="E163">
            <v>0.76928314734253833</v>
          </cell>
          <cell r="F163">
            <v>0.76896455484231097</v>
          </cell>
          <cell r="G163">
            <v>0.77909738717339672</v>
          </cell>
          <cell r="H163">
            <v>0.77848101265822789</v>
          </cell>
          <cell r="O163">
            <v>0.72453274755482466</v>
          </cell>
          <cell r="P163">
            <v>0.72462941847206386</v>
          </cell>
          <cell r="Q163">
            <v>0.72462941847206386</v>
          </cell>
          <cell r="R163">
            <v>0.72432830327567177</v>
          </cell>
          <cell r="S163">
            <v>0.73386902757061057</v>
          </cell>
          <cell r="T163">
            <v>0.73330683624801274</v>
          </cell>
          <cell r="AA163">
            <v>0.72453274755482466</v>
          </cell>
          <cell r="AB163">
            <v>0.72462941847206386</v>
          </cell>
          <cell r="AC163">
            <v>0.76928314734253833</v>
          </cell>
          <cell r="AD163">
            <v>0.76896455484231097</v>
          </cell>
          <cell r="AE163">
            <v>0.77909738717339672</v>
          </cell>
          <cell r="AF163">
            <v>0.77848101265822789</v>
          </cell>
          <cell r="AM163">
            <v>0.72919497072845385</v>
          </cell>
          <cell r="AN163">
            <v>0.72928969326033422</v>
          </cell>
          <cell r="AO163">
            <v>0.72928969326033422</v>
          </cell>
          <cell r="AP163">
            <v>0.75502050535785148</v>
          </cell>
          <cell r="AQ163">
            <v>0.73859564164648916</v>
          </cell>
          <cell r="AR163">
            <v>0.73801845046126158</v>
          </cell>
        </row>
        <row r="164">
          <cell r="D164">
            <v>89</v>
          </cell>
          <cell r="E164">
            <v>0.76928314734253833</v>
          </cell>
          <cell r="F164">
            <v>0.76896455484231097</v>
          </cell>
          <cell r="G164">
            <v>0.77909738717339672</v>
          </cell>
          <cell r="H164">
            <v>0.77848101265822789</v>
          </cell>
          <cell r="O164">
            <v>0.72453274755482466</v>
          </cell>
          <cell r="P164">
            <v>0.72462941847206386</v>
          </cell>
          <cell r="Q164">
            <v>0.72462941847206386</v>
          </cell>
          <cell r="R164">
            <v>0.72432830327567177</v>
          </cell>
          <cell r="S164">
            <v>0.73386902757061057</v>
          </cell>
          <cell r="T164">
            <v>0.73330683624801274</v>
          </cell>
          <cell r="AA164">
            <v>0.72453274755482466</v>
          </cell>
          <cell r="AB164">
            <v>0.72462941847206386</v>
          </cell>
          <cell r="AC164">
            <v>0.76928314734253833</v>
          </cell>
          <cell r="AD164">
            <v>0.76896455484231097</v>
          </cell>
          <cell r="AE164">
            <v>0.77909738717339672</v>
          </cell>
          <cell r="AF164">
            <v>0.77848101265822789</v>
          </cell>
          <cell r="AM164">
            <v>0.72919497072845385</v>
          </cell>
          <cell r="AN164">
            <v>0.72928969326033422</v>
          </cell>
          <cell r="AO164">
            <v>0.72928969326033422</v>
          </cell>
          <cell r="AP164">
            <v>0.75502050535785148</v>
          </cell>
          <cell r="AQ164">
            <v>0.73859564164648916</v>
          </cell>
          <cell r="AR164">
            <v>0.73801845046126158</v>
          </cell>
        </row>
        <row r="165">
          <cell r="D165">
            <v>90</v>
          </cell>
          <cell r="E165">
            <v>0.76928314734253833</v>
          </cell>
          <cell r="F165">
            <v>0.76896455484231097</v>
          </cell>
          <cell r="G165">
            <v>0.77909738717339672</v>
          </cell>
          <cell r="H165">
            <v>0.77848101265822789</v>
          </cell>
          <cell r="O165">
            <v>0.72453274755482466</v>
          </cell>
          <cell r="P165">
            <v>0.72462941847206386</v>
          </cell>
          <cell r="Q165">
            <v>0.72462941847206386</v>
          </cell>
          <cell r="R165">
            <v>0.72432830327567177</v>
          </cell>
          <cell r="S165">
            <v>0.73386902757061057</v>
          </cell>
          <cell r="T165">
            <v>0.73330683624801274</v>
          </cell>
          <cell r="AA165">
            <v>0.72453274755482466</v>
          </cell>
          <cell r="AB165">
            <v>0.72462941847206386</v>
          </cell>
          <cell r="AC165">
            <v>0.76928314734253833</v>
          </cell>
          <cell r="AD165">
            <v>0.76896455484231097</v>
          </cell>
          <cell r="AE165">
            <v>0.77909738717339672</v>
          </cell>
          <cell r="AF165">
            <v>0.77848101265822789</v>
          </cell>
          <cell r="AM165">
            <v>0.72919497072845385</v>
          </cell>
          <cell r="AN165">
            <v>0.72928969326033422</v>
          </cell>
          <cell r="AO165">
            <v>0.72928969326033422</v>
          </cell>
          <cell r="AP165">
            <v>0.75502050535785148</v>
          </cell>
          <cell r="AQ165">
            <v>0.73859564164648916</v>
          </cell>
          <cell r="AR165">
            <v>0.73801845046126158</v>
          </cell>
        </row>
        <row r="166">
          <cell r="D166">
            <v>91</v>
          </cell>
          <cell r="E166">
            <v>0.76928314734253833</v>
          </cell>
          <cell r="F166">
            <v>0.76896455484231097</v>
          </cell>
          <cell r="G166">
            <v>0.77909738717339672</v>
          </cell>
          <cell r="H166">
            <v>0.77848101265822789</v>
          </cell>
          <cell r="O166">
            <v>0.72453274755482466</v>
          </cell>
          <cell r="P166">
            <v>0.72462941847206386</v>
          </cell>
          <cell r="Q166">
            <v>0.72462941847206386</v>
          </cell>
          <cell r="R166">
            <v>0.72432830327567177</v>
          </cell>
          <cell r="S166">
            <v>0.73386902757061057</v>
          </cell>
          <cell r="T166">
            <v>0.73330683624801274</v>
          </cell>
          <cell r="AA166">
            <v>0.72453274755482466</v>
          </cell>
          <cell r="AB166">
            <v>0.72462941847206386</v>
          </cell>
          <cell r="AC166">
            <v>0.76928314734253833</v>
          </cell>
          <cell r="AD166">
            <v>0.76896455484231097</v>
          </cell>
          <cell r="AE166">
            <v>0.77909738717339672</v>
          </cell>
          <cell r="AF166">
            <v>0.77848101265822789</v>
          </cell>
          <cell r="AM166">
            <v>0.72919497072845385</v>
          </cell>
          <cell r="AN166">
            <v>0.72928969326033422</v>
          </cell>
          <cell r="AO166">
            <v>0.72928969326033422</v>
          </cell>
          <cell r="AP166">
            <v>0.75502050535785148</v>
          </cell>
          <cell r="AQ166">
            <v>0.73859564164648916</v>
          </cell>
          <cell r="AR166">
            <v>0.73801845046126158</v>
          </cell>
        </row>
        <row r="167">
          <cell r="D167">
            <v>92</v>
          </cell>
          <cell r="E167">
            <v>0.76928314734253833</v>
          </cell>
          <cell r="F167">
            <v>0.76896455484231097</v>
          </cell>
          <cell r="G167">
            <v>0.77909738717339672</v>
          </cell>
          <cell r="H167">
            <v>0.77848101265822789</v>
          </cell>
          <cell r="O167">
            <v>0.72453274755482466</v>
          </cell>
          <cell r="P167">
            <v>0.72462941847206386</v>
          </cell>
          <cell r="Q167">
            <v>0.72462941847206386</v>
          </cell>
          <cell r="R167">
            <v>0.72432830327567177</v>
          </cell>
          <cell r="S167">
            <v>0.73386902757061057</v>
          </cell>
          <cell r="T167">
            <v>0.73330683624801274</v>
          </cell>
          <cell r="AA167">
            <v>0.72453274755482466</v>
          </cell>
          <cell r="AB167">
            <v>0.72462941847206386</v>
          </cell>
          <cell r="AC167">
            <v>0.76928314734253833</v>
          </cell>
          <cell r="AD167">
            <v>0.76896455484231097</v>
          </cell>
          <cell r="AE167">
            <v>0.77909738717339672</v>
          </cell>
          <cell r="AF167">
            <v>0.77848101265822789</v>
          </cell>
          <cell r="AM167">
            <v>0.72919497072845385</v>
          </cell>
          <cell r="AN167">
            <v>0.72928969326033422</v>
          </cell>
          <cell r="AO167">
            <v>0.72928969326033422</v>
          </cell>
          <cell r="AP167">
            <v>0.75502050535785148</v>
          </cell>
          <cell r="AQ167">
            <v>0.73859564164648916</v>
          </cell>
          <cell r="AR167">
            <v>0.73801845046126158</v>
          </cell>
        </row>
        <row r="168">
          <cell r="D168">
            <v>93</v>
          </cell>
          <cell r="E168">
            <v>0.76928314734253833</v>
          </cell>
          <cell r="F168">
            <v>0.76896455484231097</v>
          </cell>
          <cell r="G168">
            <v>0.77909738717339672</v>
          </cell>
          <cell r="H168">
            <v>0.77848101265822789</v>
          </cell>
          <cell r="O168">
            <v>0.72453274755482466</v>
          </cell>
          <cell r="P168">
            <v>0.72462941847206386</v>
          </cell>
          <cell r="Q168">
            <v>0.72462941847206386</v>
          </cell>
          <cell r="R168">
            <v>0.72432830327567177</v>
          </cell>
          <cell r="S168">
            <v>0.73386902757061057</v>
          </cell>
          <cell r="T168">
            <v>0.73330683624801274</v>
          </cell>
          <cell r="AA168">
            <v>0.72453274755482466</v>
          </cell>
          <cell r="AB168">
            <v>0.72462941847206386</v>
          </cell>
          <cell r="AC168">
            <v>0.76928314734253833</v>
          </cell>
          <cell r="AD168">
            <v>0.76896455484231097</v>
          </cell>
          <cell r="AE168">
            <v>0.77909738717339672</v>
          </cell>
          <cell r="AF168">
            <v>0.77848101265822789</v>
          </cell>
          <cell r="AM168">
            <v>0.72919497072845385</v>
          </cell>
          <cell r="AN168">
            <v>0.72928969326033422</v>
          </cell>
          <cell r="AO168">
            <v>0.72928969326033422</v>
          </cell>
          <cell r="AP168">
            <v>0.75502050535785148</v>
          </cell>
          <cell r="AQ168">
            <v>0.73859564164648916</v>
          </cell>
          <cell r="AR168">
            <v>0.73801845046126158</v>
          </cell>
        </row>
        <row r="169">
          <cell r="D169">
            <v>94</v>
          </cell>
          <cell r="E169">
            <v>0.76928314734253833</v>
          </cell>
          <cell r="F169">
            <v>0.76896455484231097</v>
          </cell>
          <cell r="G169">
            <v>0.77909738717339672</v>
          </cell>
          <cell r="H169">
            <v>0.77848101265822789</v>
          </cell>
          <cell r="O169">
            <v>0.72453274755482466</v>
          </cell>
          <cell r="P169">
            <v>0.72462941847206386</v>
          </cell>
          <cell r="Q169">
            <v>0.72462941847206386</v>
          </cell>
          <cell r="R169">
            <v>0.72432830327567177</v>
          </cell>
          <cell r="S169">
            <v>0.73386902757061057</v>
          </cell>
          <cell r="T169">
            <v>0.73330683624801274</v>
          </cell>
          <cell r="AA169">
            <v>0.72453274755482466</v>
          </cell>
          <cell r="AB169">
            <v>0.72462941847206386</v>
          </cell>
          <cell r="AC169">
            <v>0.76928314734253833</v>
          </cell>
          <cell r="AD169">
            <v>0.76896455484231097</v>
          </cell>
          <cell r="AE169">
            <v>0.77909738717339672</v>
          </cell>
          <cell r="AF169">
            <v>0.77848101265822789</v>
          </cell>
          <cell r="AM169">
            <v>0.72919497072845385</v>
          </cell>
          <cell r="AN169">
            <v>0.72928969326033422</v>
          </cell>
          <cell r="AO169">
            <v>0.72928969326033422</v>
          </cell>
          <cell r="AP169">
            <v>0.75502050535785148</v>
          </cell>
          <cell r="AQ169">
            <v>0.73859564164648916</v>
          </cell>
          <cell r="AR169">
            <v>0.73801845046126158</v>
          </cell>
        </row>
        <row r="170">
          <cell r="D170">
            <v>95</v>
          </cell>
          <cell r="E170">
            <v>1.3076224702099486</v>
          </cell>
          <cell r="F170">
            <v>1.3080472602102526</v>
          </cell>
          <cell r="G170">
            <v>1.2945368171021376</v>
          </cell>
          <cell r="H170">
            <v>1.295358649789029</v>
          </cell>
          <cell r="O170">
            <v>1.3672896699269002</v>
          </cell>
          <cell r="P170">
            <v>1.3671607753705823</v>
          </cell>
          <cell r="Q170">
            <v>1.3671607753705823</v>
          </cell>
          <cell r="R170">
            <v>1.3675622622991039</v>
          </cell>
          <cell r="S170">
            <v>1.3548412965725196</v>
          </cell>
          <cell r="T170">
            <v>1.3555908850026503</v>
          </cell>
          <cell r="AA170">
            <v>1.3672896699269002</v>
          </cell>
          <cell r="AB170">
            <v>1.3671607753705823</v>
          </cell>
          <cell r="AC170">
            <v>1.3076224702099486</v>
          </cell>
          <cell r="AD170">
            <v>1.3080472602102526</v>
          </cell>
          <cell r="AE170">
            <v>1.2945368171021376</v>
          </cell>
          <cell r="AF170">
            <v>1.295358649789029</v>
          </cell>
          <cell r="AM170">
            <v>1.3610733723620612</v>
          </cell>
          <cell r="AN170">
            <v>1.3609470756528876</v>
          </cell>
          <cell r="AO170">
            <v>1.3609470756528876</v>
          </cell>
          <cell r="AP170">
            <v>1.3266393261895317</v>
          </cell>
          <cell r="AQ170">
            <v>1.3485391444713466</v>
          </cell>
          <cell r="AR170">
            <v>1.3493087327183177</v>
          </cell>
        </row>
        <row r="171">
          <cell r="D171">
            <v>96</v>
          </cell>
          <cell r="E171">
            <v>1.3076224702099486</v>
          </cell>
          <cell r="F171">
            <v>1.3080472602102526</v>
          </cell>
          <cell r="G171">
            <v>1.2945368171021376</v>
          </cell>
          <cell r="H171">
            <v>1.295358649789029</v>
          </cell>
          <cell r="O171">
            <v>1.3672896699269002</v>
          </cell>
          <cell r="P171">
            <v>1.3671607753705823</v>
          </cell>
          <cell r="Q171">
            <v>1.3671607753705823</v>
          </cell>
          <cell r="R171">
            <v>1.3675622622991039</v>
          </cell>
          <cell r="S171">
            <v>1.3548412965725196</v>
          </cell>
          <cell r="T171">
            <v>1.3555908850026503</v>
          </cell>
          <cell r="AA171">
            <v>1.3672896699269002</v>
          </cell>
          <cell r="AB171">
            <v>1.3671607753705823</v>
          </cell>
          <cell r="AC171">
            <v>1.3076224702099486</v>
          </cell>
          <cell r="AD171">
            <v>1.3080472602102526</v>
          </cell>
          <cell r="AE171">
            <v>1.2945368171021376</v>
          </cell>
          <cell r="AF171">
            <v>1.295358649789029</v>
          </cell>
          <cell r="AM171">
            <v>1.3610733723620612</v>
          </cell>
          <cell r="AN171">
            <v>1.3609470756528876</v>
          </cell>
          <cell r="AO171">
            <v>1.3609470756528876</v>
          </cell>
          <cell r="AP171">
            <v>1.3266393261895317</v>
          </cell>
          <cell r="AQ171">
            <v>1.3485391444713466</v>
          </cell>
          <cell r="AR171">
            <v>1.3493087327183177</v>
          </cell>
        </row>
        <row r="172">
          <cell r="D172">
            <v>97</v>
          </cell>
          <cell r="E172">
            <v>1.3076224702099486</v>
          </cell>
          <cell r="F172">
            <v>1.3080472602102526</v>
          </cell>
          <cell r="G172">
            <v>1.2945368171021376</v>
          </cell>
          <cell r="H172">
            <v>1.295358649789029</v>
          </cell>
          <cell r="O172">
            <v>1.3672896699269002</v>
          </cell>
          <cell r="P172">
            <v>1.3671607753705823</v>
          </cell>
          <cell r="Q172">
            <v>1.3671607753705823</v>
          </cell>
          <cell r="R172">
            <v>1.3675622622991039</v>
          </cell>
          <cell r="S172">
            <v>1.3548412965725196</v>
          </cell>
          <cell r="T172">
            <v>1.3555908850026503</v>
          </cell>
          <cell r="AA172">
            <v>1.3672896699269002</v>
          </cell>
          <cell r="AB172">
            <v>1.3671607753705823</v>
          </cell>
          <cell r="AC172">
            <v>1.3076224702099486</v>
          </cell>
          <cell r="AD172">
            <v>1.3080472602102526</v>
          </cell>
          <cell r="AE172">
            <v>1.2945368171021376</v>
          </cell>
          <cell r="AF172">
            <v>1.295358649789029</v>
          </cell>
          <cell r="AM172">
            <v>1.3610733723620612</v>
          </cell>
          <cell r="AN172">
            <v>1.3609470756528876</v>
          </cell>
          <cell r="AO172">
            <v>1.3609470756528876</v>
          </cell>
          <cell r="AP172">
            <v>1.3266393261895317</v>
          </cell>
          <cell r="AQ172">
            <v>1.3485391444713466</v>
          </cell>
          <cell r="AR172">
            <v>1.3493087327183177</v>
          </cell>
        </row>
        <row r="173">
          <cell r="D173">
            <v>98</v>
          </cell>
          <cell r="E173">
            <v>1.3076224702099486</v>
          </cell>
          <cell r="F173">
            <v>1.3080472602102526</v>
          </cell>
          <cell r="G173">
            <v>1.2945368171021376</v>
          </cell>
          <cell r="H173">
            <v>1.295358649789029</v>
          </cell>
          <cell r="O173">
            <v>1.3672896699269002</v>
          </cell>
          <cell r="P173">
            <v>1.3671607753705823</v>
          </cell>
          <cell r="Q173">
            <v>1.3671607753705823</v>
          </cell>
          <cell r="R173">
            <v>1.3675622622991039</v>
          </cell>
          <cell r="S173">
            <v>1.3548412965725196</v>
          </cell>
          <cell r="T173">
            <v>1.3555908850026503</v>
          </cell>
          <cell r="AA173">
            <v>1.3672896699269002</v>
          </cell>
          <cell r="AB173">
            <v>1.3671607753705823</v>
          </cell>
          <cell r="AC173">
            <v>1.3076224702099486</v>
          </cell>
          <cell r="AD173">
            <v>1.3080472602102526</v>
          </cell>
          <cell r="AE173">
            <v>1.2945368171021376</v>
          </cell>
          <cell r="AF173">
            <v>1.295358649789029</v>
          </cell>
          <cell r="AM173">
            <v>1.3610733723620612</v>
          </cell>
          <cell r="AN173">
            <v>1.3609470756528876</v>
          </cell>
          <cell r="AO173">
            <v>1.3609470756528876</v>
          </cell>
          <cell r="AP173">
            <v>1.3266393261895317</v>
          </cell>
          <cell r="AQ173">
            <v>1.3485391444713466</v>
          </cell>
          <cell r="AR173">
            <v>1.3493087327183177</v>
          </cell>
        </row>
        <row r="174">
          <cell r="D174">
            <v>99</v>
          </cell>
          <cell r="E174">
            <v>1.3076224702099486</v>
          </cell>
          <cell r="F174">
            <v>1.3080472602102526</v>
          </cell>
          <cell r="G174">
            <v>1.2945368171021376</v>
          </cell>
          <cell r="H174">
            <v>1.295358649789029</v>
          </cell>
          <cell r="O174">
            <v>1.3672896699269002</v>
          </cell>
          <cell r="P174">
            <v>1.3671607753705823</v>
          </cell>
          <cell r="Q174">
            <v>1.3671607753705823</v>
          </cell>
          <cell r="R174">
            <v>1.3675622622991039</v>
          </cell>
          <cell r="S174">
            <v>1.3548412965725196</v>
          </cell>
          <cell r="T174">
            <v>1.3555908850026503</v>
          </cell>
          <cell r="AA174">
            <v>1.3672896699269002</v>
          </cell>
          <cell r="AB174">
            <v>1.3671607753705823</v>
          </cell>
          <cell r="AC174">
            <v>1.3076224702099486</v>
          </cell>
          <cell r="AD174">
            <v>1.3080472602102526</v>
          </cell>
          <cell r="AE174">
            <v>1.2945368171021376</v>
          </cell>
          <cell r="AF174">
            <v>1.295358649789029</v>
          </cell>
          <cell r="AM174">
            <v>1.3610733723620612</v>
          </cell>
          <cell r="AN174">
            <v>1.3609470756528876</v>
          </cell>
          <cell r="AO174">
            <v>1.3609470756528876</v>
          </cell>
          <cell r="AP174">
            <v>1.3266393261895317</v>
          </cell>
          <cell r="AQ174">
            <v>1.3485391444713466</v>
          </cell>
          <cell r="AR174">
            <v>1.3493087327183177</v>
          </cell>
        </row>
        <row r="175">
          <cell r="D175">
            <v>100</v>
          </cell>
          <cell r="E175">
            <v>1.3076224702099486</v>
          </cell>
          <cell r="F175">
            <v>1.3080472602102526</v>
          </cell>
          <cell r="G175">
            <v>1.2945368171021376</v>
          </cell>
          <cell r="H175">
            <v>1.295358649789029</v>
          </cell>
          <cell r="O175">
            <v>1.3672896699269002</v>
          </cell>
          <cell r="P175">
            <v>1.3671607753705823</v>
          </cell>
          <cell r="Q175">
            <v>1.3671607753705823</v>
          </cell>
          <cell r="R175">
            <v>1.3675622622991039</v>
          </cell>
          <cell r="S175">
            <v>1.3548412965725196</v>
          </cell>
          <cell r="T175">
            <v>1.3555908850026503</v>
          </cell>
          <cell r="AA175">
            <v>1.3672896699269002</v>
          </cell>
          <cell r="AB175">
            <v>1.3671607753705823</v>
          </cell>
          <cell r="AC175">
            <v>1.3076224702099486</v>
          </cell>
          <cell r="AD175">
            <v>1.3080472602102526</v>
          </cell>
          <cell r="AE175">
            <v>1.2945368171021376</v>
          </cell>
          <cell r="AF175">
            <v>1.295358649789029</v>
          </cell>
          <cell r="AM175">
            <v>1.3610733723620612</v>
          </cell>
          <cell r="AN175">
            <v>1.3609470756528876</v>
          </cell>
          <cell r="AO175">
            <v>1.3609470756528876</v>
          </cell>
          <cell r="AP175">
            <v>1.3266393261895317</v>
          </cell>
          <cell r="AQ175">
            <v>1.3485391444713466</v>
          </cell>
          <cell r="AR175">
            <v>1.3493087327183177</v>
          </cell>
        </row>
        <row r="176">
          <cell r="D176">
            <v>101</v>
          </cell>
          <cell r="E176">
            <v>1.3076224702099486</v>
          </cell>
          <cell r="F176">
            <v>1.3080472602102526</v>
          </cell>
          <cell r="G176">
            <v>1.2945368171021376</v>
          </cell>
          <cell r="H176">
            <v>1.295358649789029</v>
          </cell>
          <cell r="O176">
            <v>1.3672896699269002</v>
          </cell>
          <cell r="P176">
            <v>1.3671607753705823</v>
          </cell>
          <cell r="Q176">
            <v>1.3671607753705823</v>
          </cell>
          <cell r="R176">
            <v>1.3675622622991039</v>
          </cell>
          <cell r="S176">
            <v>1.3548412965725196</v>
          </cell>
          <cell r="T176">
            <v>1.3555908850026503</v>
          </cell>
          <cell r="AA176">
            <v>1.3672896699269002</v>
          </cell>
          <cell r="AB176">
            <v>1.3671607753705823</v>
          </cell>
          <cell r="AC176">
            <v>1.3076224702099486</v>
          </cell>
          <cell r="AD176">
            <v>1.3080472602102526</v>
          </cell>
          <cell r="AE176">
            <v>1.2945368171021376</v>
          </cell>
          <cell r="AF176">
            <v>1.295358649789029</v>
          </cell>
          <cell r="AM176">
            <v>1.3610733723620612</v>
          </cell>
          <cell r="AN176">
            <v>1.3609470756528876</v>
          </cell>
          <cell r="AO176">
            <v>1.3609470756528876</v>
          </cell>
          <cell r="AP176">
            <v>1.3266393261895317</v>
          </cell>
          <cell r="AQ176">
            <v>1.3485391444713466</v>
          </cell>
          <cell r="AR176">
            <v>1.3493087327183177</v>
          </cell>
        </row>
        <row r="177">
          <cell r="D177">
            <v>102</v>
          </cell>
          <cell r="E177">
            <v>1.3076224702099486</v>
          </cell>
          <cell r="F177">
            <v>1.3080472602102526</v>
          </cell>
          <cell r="G177">
            <v>1.2945368171021376</v>
          </cell>
          <cell r="H177">
            <v>1.295358649789029</v>
          </cell>
          <cell r="O177">
            <v>1.3672896699269002</v>
          </cell>
          <cell r="P177">
            <v>1.3671607753705823</v>
          </cell>
          <cell r="Q177">
            <v>1.3671607753705823</v>
          </cell>
          <cell r="R177">
            <v>1.3675622622991039</v>
          </cell>
          <cell r="S177">
            <v>1.3548412965725196</v>
          </cell>
          <cell r="T177">
            <v>1.3555908850026503</v>
          </cell>
          <cell r="AA177">
            <v>1.3672896699269002</v>
          </cell>
          <cell r="AB177">
            <v>1.3671607753705823</v>
          </cell>
          <cell r="AC177">
            <v>1.3076224702099486</v>
          </cell>
          <cell r="AD177">
            <v>1.3080472602102526</v>
          </cell>
          <cell r="AE177">
            <v>1.2945368171021376</v>
          </cell>
          <cell r="AF177">
            <v>1.295358649789029</v>
          </cell>
          <cell r="AM177">
            <v>1.3610733723620612</v>
          </cell>
          <cell r="AN177">
            <v>1.3609470756528876</v>
          </cell>
          <cell r="AO177">
            <v>1.3609470756528876</v>
          </cell>
          <cell r="AP177">
            <v>1.3266393261895317</v>
          </cell>
          <cell r="AQ177">
            <v>1.3485391444713466</v>
          </cell>
          <cell r="AR177">
            <v>1.3493087327183177</v>
          </cell>
        </row>
        <row r="178">
          <cell r="D178">
            <v>103</v>
          </cell>
          <cell r="E178">
            <v>0.76928314734253833</v>
          </cell>
          <cell r="F178">
            <v>0.76896455484231097</v>
          </cell>
          <cell r="G178">
            <v>0.77909738717339672</v>
          </cell>
          <cell r="H178">
            <v>0.77848101265822789</v>
          </cell>
          <cell r="O178">
            <v>0.72453274755482466</v>
          </cell>
          <cell r="P178">
            <v>0.72462941847206386</v>
          </cell>
          <cell r="Q178">
            <v>0.72462941847206386</v>
          </cell>
          <cell r="R178">
            <v>0.72432830327567177</v>
          </cell>
          <cell r="S178">
            <v>0.73386902757061057</v>
          </cell>
          <cell r="T178">
            <v>0.73330683624801274</v>
          </cell>
          <cell r="AA178">
            <v>0.72453274755482466</v>
          </cell>
          <cell r="AB178">
            <v>0.72462941847206386</v>
          </cell>
          <cell r="AC178">
            <v>0.76928314734253833</v>
          </cell>
          <cell r="AD178">
            <v>0.76896455484231097</v>
          </cell>
          <cell r="AE178">
            <v>0.77909738717339672</v>
          </cell>
          <cell r="AF178">
            <v>0.77848101265822789</v>
          </cell>
          <cell r="AM178">
            <v>0.72919497072845385</v>
          </cell>
          <cell r="AN178">
            <v>0.72928969326033422</v>
          </cell>
          <cell r="AO178">
            <v>0.72928969326033422</v>
          </cell>
          <cell r="AP178">
            <v>0.75502050535785148</v>
          </cell>
          <cell r="AQ178">
            <v>0.73859564164648916</v>
          </cell>
          <cell r="AR178">
            <v>0.73801845046126158</v>
          </cell>
        </row>
        <row r="179">
          <cell r="D179">
            <v>104</v>
          </cell>
          <cell r="E179">
            <v>0.76928314734253833</v>
          </cell>
          <cell r="F179">
            <v>0.76896455484231097</v>
          </cell>
          <cell r="G179">
            <v>0.77909738717339672</v>
          </cell>
          <cell r="H179">
            <v>0.77848101265822789</v>
          </cell>
          <cell r="O179">
            <v>0.72453274755482466</v>
          </cell>
          <cell r="P179">
            <v>0.72462941847206386</v>
          </cell>
          <cell r="Q179">
            <v>0.72462941847206386</v>
          </cell>
          <cell r="R179">
            <v>0.72432830327567177</v>
          </cell>
          <cell r="S179">
            <v>0.73386902757061057</v>
          </cell>
          <cell r="T179">
            <v>0.73330683624801274</v>
          </cell>
          <cell r="AA179">
            <v>0.72453274755482466</v>
          </cell>
          <cell r="AB179">
            <v>0.72462941847206386</v>
          </cell>
          <cell r="AC179">
            <v>0.76928314734253833</v>
          </cell>
          <cell r="AD179">
            <v>0.76896455484231097</v>
          </cell>
          <cell r="AE179">
            <v>0.77909738717339672</v>
          </cell>
          <cell r="AF179">
            <v>0.77848101265822789</v>
          </cell>
          <cell r="AM179">
            <v>0.72919497072845385</v>
          </cell>
          <cell r="AN179">
            <v>0.72928969326033422</v>
          </cell>
          <cell r="AO179">
            <v>0.72928969326033422</v>
          </cell>
          <cell r="AP179">
            <v>0.75502050535785148</v>
          </cell>
          <cell r="AQ179">
            <v>0.73859564164648916</v>
          </cell>
          <cell r="AR179">
            <v>0.73801845046126158</v>
          </cell>
        </row>
        <row r="180">
          <cell r="D180">
            <v>105</v>
          </cell>
          <cell r="E180">
            <v>0.76928314734253833</v>
          </cell>
          <cell r="F180">
            <v>0.76896455484231097</v>
          </cell>
          <cell r="G180">
            <v>0.77909738717339672</v>
          </cell>
          <cell r="H180">
            <v>0.77848101265822789</v>
          </cell>
          <cell r="O180">
            <v>0.72453274755482466</v>
          </cell>
          <cell r="P180">
            <v>0.72462941847206386</v>
          </cell>
          <cell r="Q180">
            <v>0.72462941847206386</v>
          </cell>
          <cell r="R180">
            <v>0.72432830327567177</v>
          </cell>
          <cell r="S180">
            <v>0.73386902757061057</v>
          </cell>
          <cell r="T180">
            <v>0.73330683624801274</v>
          </cell>
          <cell r="AA180">
            <v>0.72453274755482466</v>
          </cell>
          <cell r="AB180">
            <v>0.72462941847206386</v>
          </cell>
          <cell r="AC180">
            <v>0.76928314734253833</v>
          </cell>
          <cell r="AD180">
            <v>0.76896455484231097</v>
          </cell>
          <cell r="AE180">
            <v>0.77909738717339672</v>
          </cell>
          <cell r="AF180">
            <v>0.77848101265822789</v>
          </cell>
          <cell r="AM180">
            <v>0.72919497072845385</v>
          </cell>
          <cell r="AN180">
            <v>0.72928969326033422</v>
          </cell>
          <cell r="AO180">
            <v>0.72928969326033422</v>
          </cell>
          <cell r="AP180">
            <v>0.75502050535785148</v>
          </cell>
          <cell r="AQ180">
            <v>0.73859564164648916</v>
          </cell>
          <cell r="AR180">
            <v>0.73801845046126158</v>
          </cell>
        </row>
        <row r="181">
          <cell r="D181">
            <v>106</v>
          </cell>
          <cell r="E181">
            <v>0.76928314734253833</v>
          </cell>
          <cell r="F181">
            <v>0.76896455484231097</v>
          </cell>
          <cell r="G181">
            <v>0.77909738717339672</v>
          </cell>
          <cell r="H181">
            <v>0.77848101265822789</v>
          </cell>
          <cell r="O181">
            <v>0.72453274755482466</v>
          </cell>
          <cell r="P181">
            <v>0.72462941847206386</v>
          </cell>
          <cell r="Q181">
            <v>0.72462941847206386</v>
          </cell>
          <cell r="R181">
            <v>0.72432830327567177</v>
          </cell>
          <cell r="S181">
            <v>0.73386902757061057</v>
          </cell>
          <cell r="T181">
            <v>0.73330683624801274</v>
          </cell>
          <cell r="AA181">
            <v>0.72453274755482466</v>
          </cell>
          <cell r="AB181">
            <v>0.72462941847206386</v>
          </cell>
          <cell r="AC181">
            <v>0.76928314734253833</v>
          </cell>
          <cell r="AD181">
            <v>0.76896455484231097</v>
          </cell>
          <cell r="AE181">
            <v>0.77909738717339672</v>
          </cell>
          <cell r="AF181">
            <v>0.77848101265822789</v>
          </cell>
          <cell r="AM181">
            <v>0.72919497072845385</v>
          </cell>
          <cell r="AN181">
            <v>0.72928969326033422</v>
          </cell>
          <cell r="AO181">
            <v>0.72928969326033422</v>
          </cell>
          <cell r="AP181">
            <v>0.75502050535785148</v>
          </cell>
          <cell r="AQ181">
            <v>0.73859564164648916</v>
          </cell>
          <cell r="AR181">
            <v>0.73801845046126158</v>
          </cell>
        </row>
        <row r="182">
          <cell r="D182">
            <v>107</v>
          </cell>
          <cell r="E182">
            <v>0.76928314734253833</v>
          </cell>
          <cell r="F182">
            <v>0.76896455484231097</v>
          </cell>
          <cell r="G182">
            <v>0.77909738717339672</v>
          </cell>
          <cell r="H182">
            <v>0.77848101265822789</v>
          </cell>
          <cell r="O182">
            <v>0.72453274755482466</v>
          </cell>
          <cell r="P182">
            <v>0.72462941847206386</v>
          </cell>
          <cell r="Q182">
            <v>0.72462941847206386</v>
          </cell>
          <cell r="R182">
            <v>0.72432830327567177</v>
          </cell>
          <cell r="S182">
            <v>0.73386902757061057</v>
          </cell>
          <cell r="T182">
            <v>0.73330683624801274</v>
          </cell>
          <cell r="AA182">
            <v>0.72453274755482466</v>
          </cell>
          <cell r="AB182">
            <v>0.72462941847206386</v>
          </cell>
          <cell r="AC182">
            <v>0.76928314734253833</v>
          </cell>
          <cell r="AD182">
            <v>0.76896455484231097</v>
          </cell>
          <cell r="AE182">
            <v>0.77909738717339672</v>
          </cell>
          <cell r="AF182">
            <v>0.77848101265822789</v>
          </cell>
          <cell r="AM182">
            <v>0.72919497072845385</v>
          </cell>
          <cell r="AN182">
            <v>0.72928969326033422</v>
          </cell>
          <cell r="AO182">
            <v>0.72928969326033422</v>
          </cell>
          <cell r="AP182">
            <v>0.75502050535785148</v>
          </cell>
          <cell r="AQ182">
            <v>0.73859564164648916</v>
          </cell>
          <cell r="AR182">
            <v>0.73801845046126158</v>
          </cell>
        </row>
        <row r="183">
          <cell r="D183">
            <v>108</v>
          </cell>
          <cell r="E183">
            <v>0.76928314734253833</v>
          </cell>
          <cell r="F183">
            <v>0.76896455484231097</v>
          </cell>
          <cell r="G183">
            <v>0.77909738717339672</v>
          </cell>
          <cell r="H183">
            <v>0.77848101265822789</v>
          </cell>
          <cell r="O183">
            <v>0.72453274755482466</v>
          </cell>
          <cell r="P183">
            <v>0.72462941847206386</v>
          </cell>
          <cell r="Q183">
            <v>0.72462941847206386</v>
          </cell>
          <cell r="R183">
            <v>0.72432830327567177</v>
          </cell>
          <cell r="S183">
            <v>0.73386902757061057</v>
          </cell>
          <cell r="T183">
            <v>0.73330683624801274</v>
          </cell>
          <cell r="AA183">
            <v>0.72453274755482466</v>
          </cell>
          <cell r="AB183">
            <v>0.72462941847206386</v>
          </cell>
          <cell r="AC183">
            <v>0.76928314734253833</v>
          </cell>
          <cell r="AD183">
            <v>0.76896455484231097</v>
          </cell>
          <cell r="AE183">
            <v>0.77909738717339672</v>
          </cell>
          <cell r="AF183">
            <v>0.77848101265822789</v>
          </cell>
          <cell r="AM183">
            <v>0.72919497072845385</v>
          </cell>
          <cell r="AN183">
            <v>0.72928969326033422</v>
          </cell>
          <cell r="AO183">
            <v>0.72928969326033422</v>
          </cell>
          <cell r="AP183">
            <v>0.75502050535785148</v>
          </cell>
          <cell r="AQ183">
            <v>0.73859564164648916</v>
          </cell>
          <cell r="AR183">
            <v>0.73801845046126158</v>
          </cell>
        </row>
        <row r="184">
          <cell r="D184">
            <v>109</v>
          </cell>
          <cell r="E184">
            <v>0.76928314734253833</v>
          </cell>
          <cell r="F184">
            <v>0.76896455484231097</v>
          </cell>
          <cell r="G184">
            <v>0.77909738717339672</v>
          </cell>
          <cell r="H184">
            <v>0.77848101265822789</v>
          </cell>
          <cell r="O184">
            <v>0.72453274755482466</v>
          </cell>
          <cell r="P184">
            <v>0.72462941847206386</v>
          </cell>
          <cell r="Q184">
            <v>0.72462941847206386</v>
          </cell>
          <cell r="R184">
            <v>0.72432830327567177</v>
          </cell>
          <cell r="S184">
            <v>0.73386902757061057</v>
          </cell>
          <cell r="T184">
            <v>0.73330683624801274</v>
          </cell>
          <cell r="AA184">
            <v>0.72453274755482466</v>
          </cell>
          <cell r="AB184">
            <v>0.72462941847206386</v>
          </cell>
          <cell r="AC184">
            <v>0.76928314734253833</v>
          </cell>
          <cell r="AD184">
            <v>0.76896455484231097</v>
          </cell>
          <cell r="AE184">
            <v>0.77909738717339672</v>
          </cell>
          <cell r="AF184">
            <v>0.77848101265822789</v>
          </cell>
          <cell r="AM184">
            <v>0.72919497072845385</v>
          </cell>
          <cell r="AN184">
            <v>0.72928969326033422</v>
          </cell>
          <cell r="AO184">
            <v>0.72928969326033422</v>
          </cell>
          <cell r="AP184">
            <v>0.75502050535785148</v>
          </cell>
          <cell r="AQ184">
            <v>0.73859564164648916</v>
          </cell>
          <cell r="AR184">
            <v>0.73801845046126158</v>
          </cell>
        </row>
        <row r="185">
          <cell r="D185">
            <v>110</v>
          </cell>
          <cell r="E185">
            <v>0.76928314734253833</v>
          </cell>
          <cell r="F185">
            <v>0.76896455484231097</v>
          </cell>
          <cell r="G185">
            <v>0.77909738717339672</v>
          </cell>
          <cell r="H185">
            <v>0.77848101265822789</v>
          </cell>
          <cell r="O185">
            <v>0.72453274755482466</v>
          </cell>
          <cell r="P185">
            <v>0.72462941847206386</v>
          </cell>
          <cell r="Q185">
            <v>0.72462941847206386</v>
          </cell>
          <cell r="R185">
            <v>0.72432830327567177</v>
          </cell>
          <cell r="S185">
            <v>0.73386902757061057</v>
          </cell>
          <cell r="T185">
            <v>0.73330683624801274</v>
          </cell>
          <cell r="AA185">
            <v>0.72453274755482466</v>
          </cell>
          <cell r="AB185">
            <v>0.72462941847206386</v>
          </cell>
          <cell r="AC185">
            <v>0.76928314734253833</v>
          </cell>
          <cell r="AD185">
            <v>0.76896455484231097</v>
          </cell>
          <cell r="AE185">
            <v>0.77909738717339672</v>
          </cell>
          <cell r="AF185">
            <v>0.77848101265822789</v>
          </cell>
          <cell r="AM185">
            <v>0.72919497072845385</v>
          </cell>
          <cell r="AN185">
            <v>0.72928969326033422</v>
          </cell>
          <cell r="AO185">
            <v>0.72928969326033422</v>
          </cell>
          <cell r="AP185">
            <v>0.75502050535785148</v>
          </cell>
          <cell r="AQ185">
            <v>0.73859564164648916</v>
          </cell>
          <cell r="AR185">
            <v>0.73801845046126158</v>
          </cell>
        </row>
        <row r="186">
          <cell r="D186">
            <v>111</v>
          </cell>
          <cell r="E186">
            <v>0.76928314734253833</v>
          </cell>
          <cell r="F186">
            <v>0.76896455484231097</v>
          </cell>
          <cell r="G186">
            <v>0.77909738717339672</v>
          </cell>
          <cell r="H186">
            <v>0.77848101265822789</v>
          </cell>
          <cell r="O186">
            <v>0.72453274755482466</v>
          </cell>
          <cell r="P186">
            <v>0.72462941847206386</v>
          </cell>
          <cell r="Q186">
            <v>0.72462941847206386</v>
          </cell>
          <cell r="R186">
            <v>0.72432830327567177</v>
          </cell>
          <cell r="S186">
            <v>0.73386902757061057</v>
          </cell>
          <cell r="T186">
            <v>0.73330683624801274</v>
          </cell>
          <cell r="AA186">
            <v>0.72453274755482466</v>
          </cell>
          <cell r="AB186">
            <v>0.72462941847206386</v>
          </cell>
          <cell r="AC186">
            <v>0.76928314734253833</v>
          </cell>
          <cell r="AD186">
            <v>0.76896455484231097</v>
          </cell>
          <cell r="AE186">
            <v>0.77909738717339672</v>
          </cell>
          <cell r="AF186">
            <v>0.77848101265822789</v>
          </cell>
          <cell r="AM186">
            <v>0.72919497072845385</v>
          </cell>
          <cell r="AN186">
            <v>0.72928969326033422</v>
          </cell>
          <cell r="AO186">
            <v>0.72928969326033422</v>
          </cell>
          <cell r="AP186">
            <v>0.75502050535785148</v>
          </cell>
          <cell r="AQ186">
            <v>0.73859564164648916</v>
          </cell>
          <cell r="AR186">
            <v>0.73801845046126158</v>
          </cell>
        </row>
        <row r="187">
          <cell r="D187">
            <v>112</v>
          </cell>
          <cell r="E187">
            <v>0.76928314734253833</v>
          </cell>
          <cell r="F187">
            <v>0.76896455484231097</v>
          </cell>
          <cell r="G187">
            <v>0.77909738717339672</v>
          </cell>
          <cell r="H187">
            <v>0.77848101265822789</v>
          </cell>
          <cell r="O187">
            <v>0.72453274755482466</v>
          </cell>
          <cell r="P187">
            <v>0.72462941847206386</v>
          </cell>
          <cell r="Q187">
            <v>0.72462941847206386</v>
          </cell>
          <cell r="R187">
            <v>0.72432830327567177</v>
          </cell>
          <cell r="S187">
            <v>0.73386902757061057</v>
          </cell>
          <cell r="T187">
            <v>0.73330683624801274</v>
          </cell>
          <cell r="AA187">
            <v>0.72453274755482466</v>
          </cell>
          <cell r="AB187">
            <v>0.72462941847206386</v>
          </cell>
          <cell r="AC187">
            <v>0.76928314734253833</v>
          </cell>
          <cell r="AD187">
            <v>0.76896455484231097</v>
          </cell>
          <cell r="AE187">
            <v>0.77909738717339672</v>
          </cell>
          <cell r="AF187">
            <v>0.77848101265822789</v>
          </cell>
          <cell r="AM187">
            <v>0.72919497072845385</v>
          </cell>
          <cell r="AN187">
            <v>0.72928969326033422</v>
          </cell>
          <cell r="AO187">
            <v>0.72928969326033422</v>
          </cell>
          <cell r="AP187">
            <v>0.75502050535785148</v>
          </cell>
          <cell r="AQ187">
            <v>0.73859564164648916</v>
          </cell>
          <cell r="AR187">
            <v>0.73801845046126158</v>
          </cell>
        </row>
        <row r="188">
          <cell r="D188">
            <v>113</v>
          </cell>
          <cell r="E188">
            <v>0.76928314734253833</v>
          </cell>
          <cell r="F188">
            <v>0.76896455484231097</v>
          </cell>
          <cell r="G188">
            <v>0.77909738717339672</v>
          </cell>
          <cell r="H188">
            <v>0.77848101265822789</v>
          </cell>
          <cell r="O188">
            <v>0.72453274755482466</v>
          </cell>
          <cell r="P188">
            <v>0.72462941847206386</v>
          </cell>
          <cell r="Q188">
            <v>0.72462941847206386</v>
          </cell>
          <cell r="R188">
            <v>0.72432830327567177</v>
          </cell>
          <cell r="S188">
            <v>0.73386902757061057</v>
          </cell>
          <cell r="T188">
            <v>0.73330683624801274</v>
          </cell>
          <cell r="AA188">
            <v>0.72453274755482466</v>
          </cell>
          <cell r="AB188">
            <v>0.72462941847206386</v>
          </cell>
          <cell r="AC188">
            <v>0.76928314734253833</v>
          </cell>
          <cell r="AD188">
            <v>0.76896455484231097</v>
          </cell>
          <cell r="AE188">
            <v>0.77909738717339672</v>
          </cell>
          <cell r="AF188">
            <v>0.77848101265822789</v>
          </cell>
          <cell r="AM188">
            <v>0.72919497072845385</v>
          </cell>
          <cell r="AN188">
            <v>0.72928969326033422</v>
          </cell>
          <cell r="AO188">
            <v>0.72928969326033422</v>
          </cell>
          <cell r="AP188">
            <v>0.75502050535785148</v>
          </cell>
          <cell r="AQ188">
            <v>0.73859564164648916</v>
          </cell>
          <cell r="AR188">
            <v>0.73801845046126158</v>
          </cell>
        </row>
        <row r="189">
          <cell r="D189">
            <v>114</v>
          </cell>
          <cell r="E189">
            <v>0.76928314734253833</v>
          </cell>
          <cell r="F189">
            <v>0.76896455484231097</v>
          </cell>
          <cell r="G189">
            <v>0.77909738717339672</v>
          </cell>
          <cell r="H189">
            <v>0.77848101265822789</v>
          </cell>
          <cell r="O189">
            <v>0.72453274755482466</v>
          </cell>
          <cell r="P189">
            <v>0.72462941847206386</v>
          </cell>
          <cell r="Q189">
            <v>0.72462941847206386</v>
          </cell>
          <cell r="R189">
            <v>0.72432830327567177</v>
          </cell>
          <cell r="S189">
            <v>0.73386902757061057</v>
          </cell>
          <cell r="T189">
            <v>0.73330683624801274</v>
          </cell>
          <cell r="AA189">
            <v>0.72453274755482466</v>
          </cell>
          <cell r="AB189">
            <v>0.72462941847206386</v>
          </cell>
          <cell r="AC189">
            <v>0.76928314734253833</v>
          </cell>
          <cell r="AD189">
            <v>0.76896455484231097</v>
          </cell>
          <cell r="AE189">
            <v>0.77909738717339672</v>
          </cell>
          <cell r="AF189">
            <v>0.77848101265822789</v>
          </cell>
          <cell r="AM189">
            <v>0.72919497072845385</v>
          </cell>
          <cell r="AN189">
            <v>0.72928969326033422</v>
          </cell>
          <cell r="AO189">
            <v>0.72928969326033422</v>
          </cell>
          <cell r="AP189">
            <v>0.75502050535785148</v>
          </cell>
          <cell r="AQ189">
            <v>0.73859564164648916</v>
          </cell>
          <cell r="AR189">
            <v>0.73801845046126158</v>
          </cell>
        </row>
        <row r="190">
          <cell r="D190">
            <v>115</v>
          </cell>
          <cell r="E190">
            <v>0.76928314734253833</v>
          </cell>
          <cell r="F190">
            <v>0.76896455484231097</v>
          </cell>
          <cell r="G190">
            <v>0.77909738717339672</v>
          </cell>
          <cell r="H190">
            <v>0.77848101265822789</v>
          </cell>
          <cell r="O190">
            <v>0.72453274755482466</v>
          </cell>
          <cell r="P190">
            <v>0.72462941847206386</v>
          </cell>
          <cell r="Q190">
            <v>0.72462941847206386</v>
          </cell>
          <cell r="R190">
            <v>0.72432830327567177</v>
          </cell>
          <cell r="S190">
            <v>0.73386902757061057</v>
          </cell>
          <cell r="T190">
            <v>0.73330683624801274</v>
          </cell>
          <cell r="AA190">
            <v>0.72453274755482466</v>
          </cell>
          <cell r="AB190">
            <v>0.72462941847206386</v>
          </cell>
          <cell r="AC190">
            <v>0.76928314734253833</v>
          </cell>
          <cell r="AD190">
            <v>0.76896455484231097</v>
          </cell>
          <cell r="AE190">
            <v>0.77909738717339672</v>
          </cell>
          <cell r="AF190">
            <v>0.77848101265822789</v>
          </cell>
          <cell r="AM190">
            <v>0.72919497072845385</v>
          </cell>
          <cell r="AN190">
            <v>0.72928969326033422</v>
          </cell>
          <cell r="AO190">
            <v>0.72928969326033422</v>
          </cell>
          <cell r="AP190">
            <v>0.75502050535785148</v>
          </cell>
          <cell r="AQ190">
            <v>0.73859564164648916</v>
          </cell>
          <cell r="AR190">
            <v>0.73801845046126158</v>
          </cell>
        </row>
        <row r="191">
          <cell r="D191">
            <v>116</v>
          </cell>
          <cell r="E191">
            <v>0.76928314734253833</v>
          </cell>
          <cell r="F191">
            <v>0.76896455484231097</v>
          </cell>
          <cell r="G191">
            <v>0.77909738717339672</v>
          </cell>
          <cell r="H191">
            <v>0.77848101265822789</v>
          </cell>
          <cell r="O191">
            <v>0.72453274755482466</v>
          </cell>
          <cell r="P191">
            <v>0.72462941847206386</v>
          </cell>
          <cell r="Q191">
            <v>0.72462941847206386</v>
          </cell>
          <cell r="R191">
            <v>0.72432830327567177</v>
          </cell>
          <cell r="S191">
            <v>0.73386902757061057</v>
          </cell>
          <cell r="T191">
            <v>0.73330683624801274</v>
          </cell>
          <cell r="AA191">
            <v>0.72453274755482466</v>
          </cell>
          <cell r="AB191">
            <v>0.72462941847206386</v>
          </cell>
          <cell r="AC191">
            <v>0.76928314734253833</v>
          </cell>
          <cell r="AD191">
            <v>0.76896455484231097</v>
          </cell>
          <cell r="AE191">
            <v>0.77909738717339672</v>
          </cell>
          <cell r="AF191">
            <v>0.77848101265822789</v>
          </cell>
          <cell r="AM191">
            <v>0.72919497072845385</v>
          </cell>
          <cell r="AN191">
            <v>0.72928969326033422</v>
          </cell>
          <cell r="AO191">
            <v>0.72928969326033422</v>
          </cell>
          <cell r="AP191">
            <v>0.75502050535785148</v>
          </cell>
          <cell r="AQ191">
            <v>0.73859564164648916</v>
          </cell>
          <cell r="AR191">
            <v>0.73801845046126158</v>
          </cell>
        </row>
        <row r="192">
          <cell r="D192">
            <v>117</v>
          </cell>
          <cell r="E192">
            <v>0.76928314734253833</v>
          </cell>
          <cell r="F192">
            <v>0.76896455484231097</v>
          </cell>
          <cell r="G192">
            <v>0.77909738717339672</v>
          </cell>
          <cell r="H192">
            <v>0.77848101265822789</v>
          </cell>
          <cell r="O192">
            <v>0.72453274755482466</v>
          </cell>
          <cell r="P192">
            <v>0.72462941847206386</v>
          </cell>
          <cell r="Q192">
            <v>0.72462941847206386</v>
          </cell>
          <cell r="R192">
            <v>0.72432830327567177</v>
          </cell>
          <cell r="S192">
            <v>0.73386902757061057</v>
          </cell>
          <cell r="T192">
            <v>0.73330683624801274</v>
          </cell>
          <cell r="AA192">
            <v>0.72453274755482466</v>
          </cell>
          <cell r="AB192">
            <v>0.72462941847206386</v>
          </cell>
          <cell r="AC192">
            <v>0.76928314734253833</v>
          </cell>
          <cell r="AD192">
            <v>0.76896455484231097</v>
          </cell>
          <cell r="AE192">
            <v>0.77909738717339672</v>
          </cell>
          <cell r="AF192">
            <v>0.77848101265822789</v>
          </cell>
          <cell r="AM192">
            <v>0.72919497072845385</v>
          </cell>
          <cell r="AN192">
            <v>0.72928969326033422</v>
          </cell>
          <cell r="AO192">
            <v>0.72928969326033422</v>
          </cell>
          <cell r="AP192">
            <v>0.75502050535785148</v>
          </cell>
          <cell r="AQ192">
            <v>0.73859564164648916</v>
          </cell>
          <cell r="AR192">
            <v>0.73801845046126158</v>
          </cell>
        </row>
        <row r="193">
          <cell r="D193">
            <v>118</v>
          </cell>
          <cell r="E193">
            <v>0.76928314734253833</v>
          </cell>
          <cell r="F193">
            <v>0.76896455484231097</v>
          </cell>
          <cell r="G193">
            <v>0.77909738717339672</v>
          </cell>
          <cell r="H193">
            <v>0.77848101265822789</v>
          </cell>
          <cell r="O193">
            <v>0.72453274755482466</v>
          </cell>
          <cell r="P193">
            <v>0.72462941847206386</v>
          </cell>
          <cell r="Q193">
            <v>0.72462941847206386</v>
          </cell>
          <cell r="R193">
            <v>0.72432830327567177</v>
          </cell>
          <cell r="S193">
            <v>0.73386902757061057</v>
          </cell>
          <cell r="T193">
            <v>0.73330683624801274</v>
          </cell>
          <cell r="AA193">
            <v>0.72453274755482466</v>
          </cell>
          <cell r="AB193">
            <v>0.72462941847206386</v>
          </cell>
          <cell r="AC193">
            <v>0.76928314734253833</v>
          </cell>
          <cell r="AD193">
            <v>0.76896455484231097</v>
          </cell>
          <cell r="AE193">
            <v>0.77909738717339672</v>
          </cell>
          <cell r="AF193">
            <v>0.77848101265822789</v>
          </cell>
          <cell r="AM193">
            <v>0.72919497072845385</v>
          </cell>
          <cell r="AN193">
            <v>0.72928969326033422</v>
          </cell>
          <cell r="AO193">
            <v>0.72928969326033422</v>
          </cell>
          <cell r="AP193">
            <v>0.75502050535785148</v>
          </cell>
          <cell r="AQ193">
            <v>0.73859564164648916</v>
          </cell>
          <cell r="AR193">
            <v>0.73801845046126158</v>
          </cell>
        </row>
        <row r="194">
          <cell r="D194">
            <v>119</v>
          </cell>
          <cell r="E194">
            <v>1.3076224702099486</v>
          </cell>
          <cell r="F194">
            <v>1.3080472602102526</v>
          </cell>
          <cell r="G194">
            <v>1.2945368171021376</v>
          </cell>
          <cell r="H194">
            <v>1.295358649789029</v>
          </cell>
          <cell r="O194">
            <v>1.3672896699269002</v>
          </cell>
          <cell r="P194">
            <v>1.3671607753705823</v>
          </cell>
          <cell r="Q194">
            <v>1.3671607753705823</v>
          </cell>
          <cell r="R194">
            <v>1.3675622622991039</v>
          </cell>
          <cell r="S194">
            <v>1.3548412965725196</v>
          </cell>
          <cell r="T194">
            <v>1.3555908850026503</v>
          </cell>
          <cell r="AA194">
            <v>1.3672896699269002</v>
          </cell>
          <cell r="AB194">
            <v>1.3671607753705823</v>
          </cell>
          <cell r="AC194">
            <v>1.3076224702099486</v>
          </cell>
          <cell r="AD194">
            <v>1.3080472602102526</v>
          </cell>
          <cell r="AE194">
            <v>1.2945368171021376</v>
          </cell>
          <cell r="AF194">
            <v>1.295358649789029</v>
          </cell>
          <cell r="AM194">
            <v>1.3610733723620612</v>
          </cell>
          <cell r="AN194">
            <v>1.3609470756528876</v>
          </cell>
          <cell r="AO194">
            <v>1.3609470756528876</v>
          </cell>
          <cell r="AP194">
            <v>1.3266393261895317</v>
          </cell>
          <cell r="AQ194">
            <v>1.3485391444713466</v>
          </cell>
          <cell r="AR194">
            <v>1.3493087327183177</v>
          </cell>
        </row>
        <row r="195">
          <cell r="D195">
            <v>120</v>
          </cell>
          <cell r="E195">
            <v>1.3076224702099486</v>
          </cell>
          <cell r="F195">
            <v>1.3080472602102526</v>
          </cell>
          <cell r="G195">
            <v>1.2945368171021376</v>
          </cell>
          <cell r="H195">
            <v>1.295358649789029</v>
          </cell>
          <cell r="O195">
            <v>1.3672896699269002</v>
          </cell>
          <cell r="P195">
            <v>1.3671607753705823</v>
          </cell>
          <cell r="Q195">
            <v>1.3671607753705823</v>
          </cell>
          <cell r="R195">
            <v>1.3675622622991039</v>
          </cell>
          <cell r="S195">
            <v>1.3548412965725196</v>
          </cell>
          <cell r="T195">
            <v>1.3555908850026503</v>
          </cell>
          <cell r="AA195">
            <v>1.3672896699269002</v>
          </cell>
          <cell r="AB195">
            <v>1.3671607753705823</v>
          </cell>
          <cell r="AC195">
            <v>1.3076224702099486</v>
          </cell>
          <cell r="AD195">
            <v>1.3080472602102526</v>
          </cell>
          <cell r="AE195">
            <v>1.2945368171021376</v>
          </cell>
          <cell r="AF195">
            <v>1.295358649789029</v>
          </cell>
          <cell r="AM195">
            <v>1.3610733723620612</v>
          </cell>
          <cell r="AN195">
            <v>1.3609470756528876</v>
          </cell>
          <cell r="AO195">
            <v>1.3609470756528876</v>
          </cell>
          <cell r="AP195">
            <v>1.3266393261895317</v>
          </cell>
          <cell r="AQ195">
            <v>1.3485391444713466</v>
          </cell>
          <cell r="AR195">
            <v>1.3493087327183177</v>
          </cell>
        </row>
        <row r="196">
          <cell r="D196">
            <v>121</v>
          </cell>
          <cell r="E196">
            <v>1.3076224702099486</v>
          </cell>
          <cell r="F196">
            <v>1.3080472602102526</v>
          </cell>
          <cell r="G196">
            <v>1.2945368171021376</v>
          </cell>
          <cell r="H196">
            <v>1.295358649789029</v>
          </cell>
          <cell r="O196">
            <v>1.3672896699269002</v>
          </cell>
          <cell r="P196">
            <v>1.3671607753705823</v>
          </cell>
          <cell r="Q196">
            <v>1.3671607753705823</v>
          </cell>
          <cell r="R196">
            <v>1.3675622622991039</v>
          </cell>
          <cell r="S196">
            <v>1.3548412965725196</v>
          </cell>
          <cell r="T196">
            <v>1.3555908850026503</v>
          </cell>
          <cell r="AA196">
            <v>1.3672896699269002</v>
          </cell>
          <cell r="AB196">
            <v>1.3671607753705823</v>
          </cell>
          <cell r="AC196">
            <v>1.3076224702099486</v>
          </cell>
          <cell r="AD196">
            <v>1.3080472602102526</v>
          </cell>
          <cell r="AE196">
            <v>1.2945368171021376</v>
          </cell>
          <cell r="AF196">
            <v>1.295358649789029</v>
          </cell>
          <cell r="AM196">
            <v>1.3610733723620612</v>
          </cell>
          <cell r="AN196">
            <v>1.3609470756528876</v>
          </cell>
          <cell r="AO196">
            <v>1.3609470756528876</v>
          </cell>
          <cell r="AP196">
            <v>1.3266393261895317</v>
          </cell>
          <cell r="AQ196">
            <v>1.3485391444713466</v>
          </cell>
          <cell r="AR196">
            <v>1.3493087327183177</v>
          </cell>
        </row>
        <row r="197">
          <cell r="D197">
            <v>122</v>
          </cell>
          <cell r="E197">
            <v>1.3076224702099486</v>
          </cell>
          <cell r="F197">
            <v>1.3080472602102526</v>
          </cell>
          <cell r="G197">
            <v>1.2945368171021376</v>
          </cell>
          <cell r="H197">
            <v>1.295358649789029</v>
          </cell>
          <cell r="O197">
            <v>1.3672896699269002</v>
          </cell>
          <cell r="P197">
            <v>1.3671607753705823</v>
          </cell>
          <cell r="Q197">
            <v>1.3671607753705823</v>
          </cell>
          <cell r="R197">
            <v>1.3675622622991039</v>
          </cell>
          <cell r="S197">
            <v>1.3548412965725196</v>
          </cell>
          <cell r="T197">
            <v>1.3555908850026503</v>
          </cell>
          <cell r="AA197">
            <v>1.3672896699269002</v>
          </cell>
          <cell r="AB197">
            <v>1.3671607753705823</v>
          </cell>
          <cell r="AC197">
            <v>1.3076224702099486</v>
          </cell>
          <cell r="AD197">
            <v>1.3080472602102526</v>
          </cell>
          <cell r="AE197">
            <v>1.2945368171021376</v>
          </cell>
          <cell r="AF197">
            <v>1.295358649789029</v>
          </cell>
          <cell r="AM197">
            <v>1.3610733723620612</v>
          </cell>
          <cell r="AN197">
            <v>1.3609470756528876</v>
          </cell>
          <cell r="AO197">
            <v>1.3609470756528876</v>
          </cell>
          <cell r="AP197">
            <v>1.3266393261895317</v>
          </cell>
          <cell r="AQ197">
            <v>1.3485391444713466</v>
          </cell>
          <cell r="AR197">
            <v>1.3493087327183177</v>
          </cell>
        </row>
        <row r="198">
          <cell r="D198">
            <v>123</v>
          </cell>
          <cell r="E198">
            <v>1.3076224702099486</v>
          </cell>
          <cell r="F198">
            <v>1.3080472602102526</v>
          </cell>
          <cell r="G198">
            <v>1.2945368171021376</v>
          </cell>
          <cell r="H198">
            <v>1.295358649789029</v>
          </cell>
          <cell r="O198">
            <v>1.3672896699269002</v>
          </cell>
          <cell r="P198">
            <v>1.3671607753705823</v>
          </cell>
          <cell r="Q198">
            <v>1.3671607753705823</v>
          </cell>
          <cell r="R198">
            <v>1.3675622622991039</v>
          </cell>
          <cell r="S198">
            <v>1.3548412965725196</v>
          </cell>
          <cell r="T198">
            <v>1.3555908850026503</v>
          </cell>
          <cell r="AA198">
            <v>1.3672896699269002</v>
          </cell>
          <cell r="AB198">
            <v>1.3671607753705823</v>
          </cell>
          <cell r="AC198">
            <v>1.3076224702099486</v>
          </cell>
          <cell r="AD198">
            <v>1.3080472602102526</v>
          </cell>
          <cell r="AE198">
            <v>1.2945368171021376</v>
          </cell>
          <cell r="AF198">
            <v>1.295358649789029</v>
          </cell>
          <cell r="AM198">
            <v>1.3610733723620612</v>
          </cell>
          <cell r="AN198">
            <v>1.3609470756528876</v>
          </cell>
          <cell r="AO198">
            <v>1.3609470756528876</v>
          </cell>
          <cell r="AP198">
            <v>1.3266393261895317</v>
          </cell>
          <cell r="AQ198">
            <v>1.3485391444713466</v>
          </cell>
          <cell r="AR198">
            <v>1.3493087327183177</v>
          </cell>
        </row>
        <row r="199">
          <cell r="D199">
            <v>124</v>
          </cell>
          <cell r="E199">
            <v>1.3076224702099486</v>
          </cell>
          <cell r="F199">
            <v>1.3080472602102526</v>
          </cell>
          <cell r="G199">
            <v>1.2945368171021376</v>
          </cell>
          <cell r="H199">
            <v>1.295358649789029</v>
          </cell>
          <cell r="O199">
            <v>1.3672896699269002</v>
          </cell>
          <cell r="P199">
            <v>1.3671607753705823</v>
          </cell>
          <cell r="Q199">
            <v>1.3671607753705823</v>
          </cell>
          <cell r="R199">
            <v>1.3675622622991039</v>
          </cell>
          <cell r="S199">
            <v>1.3548412965725196</v>
          </cell>
          <cell r="T199">
            <v>1.3555908850026503</v>
          </cell>
          <cell r="AA199">
            <v>1.3672896699269002</v>
          </cell>
          <cell r="AB199">
            <v>1.3671607753705823</v>
          </cell>
          <cell r="AC199">
            <v>1.3076224702099486</v>
          </cell>
          <cell r="AD199">
            <v>1.3080472602102526</v>
          </cell>
          <cell r="AE199">
            <v>1.2945368171021376</v>
          </cell>
          <cell r="AF199">
            <v>1.295358649789029</v>
          </cell>
          <cell r="AM199">
            <v>1.3610733723620612</v>
          </cell>
          <cell r="AN199">
            <v>1.3609470756528876</v>
          </cell>
          <cell r="AO199">
            <v>1.3609470756528876</v>
          </cell>
          <cell r="AP199">
            <v>1.3266393261895317</v>
          </cell>
          <cell r="AQ199">
            <v>1.3485391444713466</v>
          </cell>
          <cell r="AR199">
            <v>1.3493087327183177</v>
          </cell>
        </row>
        <row r="200">
          <cell r="D200">
            <v>125</v>
          </cell>
          <cell r="E200">
            <v>1.3076224702099486</v>
          </cell>
          <cell r="F200">
            <v>1.3080472602102526</v>
          </cell>
          <cell r="G200">
            <v>1.2945368171021376</v>
          </cell>
          <cell r="H200">
            <v>1.295358649789029</v>
          </cell>
          <cell r="O200">
            <v>1.3672896699269002</v>
          </cell>
          <cell r="P200">
            <v>1.3671607753705823</v>
          </cell>
          <cell r="Q200">
            <v>1.3671607753705823</v>
          </cell>
          <cell r="R200">
            <v>1.3675622622991039</v>
          </cell>
          <cell r="S200">
            <v>1.3548412965725196</v>
          </cell>
          <cell r="T200">
            <v>1.3555908850026503</v>
          </cell>
          <cell r="AA200">
            <v>1.3672896699269002</v>
          </cell>
          <cell r="AB200">
            <v>1.3671607753705823</v>
          </cell>
          <cell r="AC200">
            <v>1.3076224702099486</v>
          </cell>
          <cell r="AD200">
            <v>1.3080472602102526</v>
          </cell>
          <cell r="AE200">
            <v>1.2945368171021376</v>
          </cell>
          <cell r="AF200">
            <v>1.295358649789029</v>
          </cell>
          <cell r="AM200">
            <v>1.3610733723620612</v>
          </cell>
          <cell r="AN200">
            <v>1.3609470756528876</v>
          </cell>
          <cell r="AO200">
            <v>1.3609470756528876</v>
          </cell>
          <cell r="AP200">
            <v>1.3266393261895317</v>
          </cell>
          <cell r="AQ200">
            <v>1.3485391444713466</v>
          </cell>
          <cell r="AR200">
            <v>1.3493087327183177</v>
          </cell>
        </row>
        <row r="201">
          <cell r="D201">
            <v>126</v>
          </cell>
          <cell r="E201">
            <v>1.3076224702099486</v>
          </cell>
          <cell r="F201">
            <v>1.3080472602102526</v>
          </cell>
          <cell r="G201">
            <v>1.2945368171021376</v>
          </cell>
          <cell r="H201">
            <v>1.295358649789029</v>
          </cell>
          <cell r="O201">
            <v>1.3672896699269002</v>
          </cell>
          <cell r="P201">
            <v>1.3671607753705823</v>
          </cell>
          <cell r="Q201">
            <v>1.3671607753705823</v>
          </cell>
          <cell r="R201">
            <v>1.3675622622991039</v>
          </cell>
          <cell r="S201">
            <v>1.3548412965725196</v>
          </cell>
          <cell r="T201">
            <v>1.3555908850026503</v>
          </cell>
          <cell r="AA201">
            <v>1.3672896699269002</v>
          </cell>
          <cell r="AB201">
            <v>1.3671607753705823</v>
          </cell>
          <cell r="AC201">
            <v>1.3076224702099486</v>
          </cell>
          <cell r="AD201">
            <v>1.3080472602102526</v>
          </cell>
          <cell r="AE201">
            <v>1.2945368171021376</v>
          </cell>
          <cell r="AF201">
            <v>1.295358649789029</v>
          </cell>
          <cell r="AM201">
            <v>1.3610733723620612</v>
          </cell>
          <cell r="AN201">
            <v>1.3609470756528876</v>
          </cell>
          <cell r="AO201">
            <v>1.3609470756528876</v>
          </cell>
          <cell r="AP201">
            <v>1.3266393261895317</v>
          </cell>
          <cell r="AQ201">
            <v>1.3485391444713466</v>
          </cell>
          <cell r="AR201">
            <v>1.3493087327183177</v>
          </cell>
        </row>
        <row r="202">
          <cell r="D202">
            <v>127</v>
          </cell>
          <cell r="E202">
            <v>0.76928314734253833</v>
          </cell>
          <cell r="F202">
            <v>0.76896455484231097</v>
          </cell>
          <cell r="G202">
            <v>0.77909738717339672</v>
          </cell>
          <cell r="H202">
            <v>0.77848101265822789</v>
          </cell>
          <cell r="O202">
            <v>0.72453274755482466</v>
          </cell>
          <cell r="P202">
            <v>0.72462941847206386</v>
          </cell>
          <cell r="Q202">
            <v>0.72462941847206386</v>
          </cell>
          <cell r="R202">
            <v>0.72432830327567177</v>
          </cell>
          <cell r="S202">
            <v>0.73386902757061057</v>
          </cell>
          <cell r="T202">
            <v>0.73330683624801274</v>
          </cell>
          <cell r="AA202">
            <v>0.72453274755482466</v>
          </cell>
          <cell r="AB202">
            <v>0.72462941847206386</v>
          </cell>
          <cell r="AC202">
            <v>0.76928314734253833</v>
          </cell>
          <cell r="AD202">
            <v>0.76896455484231097</v>
          </cell>
          <cell r="AE202">
            <v>0.77909738717339672</v>
          </cell>
          <cell r="AF202">
            <v>0.77848101265822789</v>
          </cell>
          <cell r="AM202">
            <v>0.72919497072845385</v>
          </cell>
          <cell r="AN202">
            <v>0.72928969326033422</v>
          </cell>
          <cell r="AO202">
            <v>0.72928969326033422</v>
          </cell>
          <cell r="AP202">
            <v>0.75502050535785148</v>
          </cell>
          <cell r="AQ202">
            <v>0.73859564164648916</v>
          </cell>
          <cell r="AR202">
            <v>0.73801845046126158</v>
          </cell>
        </row>
        <row r="203">
          <cell r="D203">
            <v>128</v>
          </cell>
          <cell r="E203">
            <v>0.76928314734253833</v>
          </cell>
          <cell r="F203">
            <v>0.76896455484231097</v>
          </cell>
          <cell r="G203">
            <v>0.77909738717339672</v>
          </cell>
          <cell r="H203">
            <v>0.77848101265822789</v>
          </cell>
          <cell r="O203">
            <v>0.72453274755482466</v>
          </cell>
          <cell r="P203">
            <v>0.72462941847206386</v>
          </cell>
          <cell r="Q203">
            <v>0.72462941847206386</v>
          </cell>
          <cell r="R203">
            <v>0.72432830327567177</v>
          </cell>
          <cell r="S203">
            <v>0.73386902757061057</v>
          </cell>
          <cell r="T203">
            <v>0.73330683624801274</v>
          </cell>
          <cell r="AA203">
            <v>0.72453274755482466</v>
          </cell>
          <cell r="AB203">
            <v>0.72462941847206386</v>
          </cell>
          <cell r="AC203">
            <v>0.76928314734253833</v>
          </cell>
          <cell r="AD203">
            <v>0.76896455484231097</v>
          </cell>
          <cell r="AE203">
            <v>0.77909738717339672</v>
          </cell>
          <cell r="AF203">
            <v>0.77848101265822789</v>
          </cell>
          <cell r="AM203">
            <v>0.72919497072845385</v>
          </cell>
          <cell r="AN203">
            <v>0.72928969326033422</v>
          </cell>
          <cell r="AO203">
            <v>0.72928969326033422</v>
          </cell>
          <cell r="AP203">
            <v>0.75502050535785148</v>
          </cell>
          <cell r="AQ203">
            <v>0.73859564164648916</v>
          </cell>
          <cell r="AR203">
            <v>0.73801845046126158</v>
          </cell>
        </row>
        <row r="204">
          <cell r="D204">
            <v>129</v>
          </cell>
          <cell r="E204">
            <v>0.76928314734253833</v>
          </cell>
          <cell r="F204">
            <v>0.76896455484231097</v>
          </cell>
          <cell r="G204">
            <v>0.77909738717339672</v>
          </cell>
          <cell r="H204">
            <v>0.77848101265822789</v>
          </cell>
          <cell r="O204">
            <v>0.72453274755482466</v>
          </cell>
          <cell r="P204">
            <v>0.72462941847206386</v>
          </cell>
          <cell r="Q204">
            <v>0.72462941847206386</v>
          </cell>
          <cell r="R204">
            <v>0.72432830327567177</v>
          </cell>
          <cell r="S204">
            <v>0.73386902757061057</v>
          </cell>
          <cell r="T204">
            <v>0.73330683624801274</v>
          </cell>
          <cell r="AA204">
            <v>0.72453274755482466</v>
          </cell>
          <cell r="AB204">
            <v>0.72462941847206386</v>
          </cell>
          <cell r="AC204">
            <v>0.76928314734253833</v>
          </cell>
          <cell r="AD204">
            <v>0.76896455484231097</v>
          </cell>
          <cell r="AE204">
            <v>0.77909738717339672</v>
          </cell>
          <cell r="AF204">
            <v>0.77848101265822789</v>
          </cell>
          <cell r="AM204">
            <v>0.72919497072845385</v>
          </cell>
          <cell r="AN204">
            <v>0.72928969326033422</v>
          </cell>
          <cell r="AO204">
            <v>0.72928969326033422</v>
          </cell>
          <cell r="AP204">
            <v>0.75502050535785148</v>
          </cell>
          <cell r="AQ204">
            <v>0.73859564164648916</v>
          </cell>
          <cell r="AR204">
            <v>0.73801845046126158</v>
          </cell>
        </row>
        <row r="205">
          <cell r="D205">
            <v>130</v>
          </cell>
          <cell r="E205">
            <v>0.76928314734253833</v>
          </cell>
          <cell r="F205">
            <v>0.76896455484231097</v>
          </cell>
          <cell r="G205">
            <v>0.77909738717339672</v>
          </cell>
          <cell r="H205">
            <v>0.77848101265822789</v>
          </cell>
          <cell r="O205">
            <v>0.72453274755482466</v>
          </cell>
          <cell r="P205">
            <v>0.72462941847206386</v>
          </cell>
          <cell r="Q205">
            <v>0.72462941847206386</v>
          </cell>
          <cell r="R205">
            <v>0.72432830327567177</v>
          </cell>
          <cell r="S205">
            <v>0.73386902757061057</v>
          </cell>
          <cell r="T205">
            <v>0.73330683624801274</v>
          </cell>
          <cell r="AA205">
            <v>0.72453274755482466</v>
          </cell>
          <cell r="AB205">
            <v>0.72462941847206386</v>
          </cell>
          <cell r="AC205">
            <v>0.76928314734253833</v>
          </cell>
          <cell r="AD205">
            <v>0.76896455484231097</v>
          </cell>
          <cell r="AE205">
            <v>0.77909738717339672</v>
          </cell>
          <cell r="AF205">
            <v>0.77848101265822789</v>
          </cell>
          <cell r="AM205">
            <v>0.72919497072845385</v>
          </cell>
          <cell r="AN205">
            <v>0.72928969326033422</v>
          </cell>
          <cell r="AO205">
            <v>0.72928969326033422</v>
          </cell>
          <cell r="AP205">
            <v>0.75502050535785148</v>
          </cell>
          <cell r="AQ205">
            <v>0.73859564164648916</v>
          </cell>
          <cell r="AR205">
            <v>0.73801845046126158</v>
          </cell>
        </row>
        <row r="206">
          <cell r="D206">
            <v>131</v>
          </cell>
          <cell r="E206">
            <v>0.76928314734253833</v>
          </cell>
          <cell r="F206">
            <v>0.76896455484231097</v>
          </cell>
          <cell r="G206">
            <v>0.77909738717339672</v>
          </cell>
          <cell r="H206">
            <v>0.77848101265822789</v>
          </cell>
          <cell r="O206">
            <v>0.72453274755482466</v>
          </cell>
          <cell r="P206">
            <v>0.72462941847206386</v>
          </cell>
          <cell r="Q206">
            <v>0.72462941847206386</v>
          </cell>
          <cell r="R206">
            <v>0.72432830327567177</v>
          </cell>
          <cell r="S206">
            <v>0.73386902757061057</v>
          </cell>
          <cell r="T206">
            <v>0.73330683624801274</v>
          </cell>
          <cell r="AA206">
            <v>0.72453274755482466</v>
          </cell>
          <cell r="AB206">
            <v>0.72462941847206386</v>
          </cell>
          <cell r="AC206">
            <v>0.76928314734253833</v>
          </cell>
          <cell r="AD206">
            <v>0.76896455484231097</v>
          </cell>
          <cell r="AE206">
            <v>0.77909738717339672</v>
          </cell>
          <cell r="AF206">
            <v>0.77848101265822789</v>
          </cell>
          <cell r="AM206">
            <v>0.72919497072845385</v>
          </cell>
          <cell r="AN206">
            <v>0.72928969326033422</v>
          </cell>
          <cell r="AO206">
            <v>0.72928969326033422</v>
          </cell>
          <cell r="AP206">
            <v>0.75502050535785148</v>
          </cell>
          <cell r="AQ206">
            <v>0.73859564164648916</v>
          </cell>
          <cell r="AR206">
            <v>0.73801845046126158</v>
          </cell>
        </row>
        <row r="207">
          <cell r="D207">
            <v>132</v>
          </cell>
          <cell r="E207">
            <v>0.76928314734253833</v>
          </cell>
          <cell r="F207">
            <v>0.76896455484231097</v>
          </cell>
          <cell r="G207">
            <v>0.77909738717339672</v>
          </cell>
          <cell r="H207">
            <v>0.77848101265822789</v>
          </cell>
          <cell r="O207">
            <v>0.72453274755482466</v>
          </cell>
          <cell r="P207">
            <v>0.72462941847206386</v>
          </cell>
          <cell r="Q207">
            <v>0.72462941847206386</v>
          </cell>
          <cell r="R207">
            <v>0.72432830327567177</v>
          </cell>
          <cell r="S207">
            <v>0.73386902757061057</v>
          </cell>
          <cell r="T207">
            <v>0.73330683624801274</v>
          </cell>
          <cell r="AA207">
            <v>0.72453274755482466</v>
          </cell>
          <cell r="AB207">
            <v>0.72462941847206386</v>
          </cell>
          <cell r="AC207">
            <v>0.76928314734253833</v>
          </cell>
          <cell r="AD207">
            <v>0.76896455484231097</v>
          </cell>
          <cell r="AE207">
            <v>0.77909738717339672</v>
          </cell>
          <cell r="AF207">
            <v>0.77848101265822789</v>
          </cell>
          <cell r="AM207">
            <v>0.72919497072845385</v>
          </cell>
          <cell r="AN207">
            <v>0.72928969326033422</v>
          </cell>
          <cell r="AO207">
            <v>0.72928969326033422</v>
          </cell>
          <cell r="AP207">
            <v>0.75502050535785148</v>
          </cell>
          <cell r="AQ207">
            <v>0.73859564164648916</v>
          </cell>
          <cell r="AR207">
            <v>0.73801845046126158</v>
          </cell>
        </row>
        <row r="208">
          <cell r="D208">
            <v>133</v>
          </cell>
          <cell r="E208">
            <v>0.76928314734253833</v>
          </cell>
          <cell r="F208">
            <v>0.76896455484231097</v>
          </cell>
          <cell r="G208">
            <v>0.77909738717339672</v>
          </cell>
          <cell r="H208">
            <v>0.77848101265822789</v>
          </cell>
          <cell r="O208">
            <v>0.72453274755482466</v>
          </cell>
          <cell r="P208">
            <v>0.72462941847206386</v>
          </cell>
          <cell r="Q208">
            <v>0.72462941847206386</v>
          </cell>
          <cell r="R208">
            <v>0.72432830327567177</v>
          </cell>
          <cell r="S208">
            <v>0.73386902757061057</v>
          </cell>
          <cell r="T208">
            <v>0.73330683624801274</v>
          </cell>
          <cell r="AA208">
            <v>0.72453274755482466</v>
          </cell>
          <cell r="AB208">
            <v>0.72462941847206386</v>
          </cell>
          <cell r="AC208">
            <v>0.76928314734253833</v>
          </cell>
          <cell r="AD208">
            <v>0.76896455484231097</v>
          </cell>
          <cell r="AE208">
            <v>0.77909738717339672</v>
          </cell>
          <cell r="AF208">
            <v>0.77848101265822789</v>
          </cell>
          <cell r="AM208">
            <v>0.72919497072845385</v>
          </cell>
          <cell r="AN208">
            <v>0.72928969326033422</v>
          </cell>
          <cell r="AO208">
            <v>0.72928969326033422</v>
          </cell>
          <cell r="AP208">
            <v>0.75502050535785148</v>
          </cell>
          <cell r="AQ208">
            <v>0.73859564164648916</v>
          </cell>
          <cell r="AR208">
            <v>0.73801845046126158</v>
          </cell>
        </row>
        <row r="209">
          <cell r="D209">
            <v>134</v>
          </cell>
          <cell r="E209">
            <v>0.76928314734253833</v>
          </cell>
          <cell r="F209">
            <v>0.76896455484231097</v>
          </cell>
          <cell r="G209">
            <v>0.77909738717339672</v>
          </cell>
          <cell r="H209">
            <v>0.77848101265822789</v>
          </cell>
          <cell r="O209">
            <v>0.72453274755482466</v>
          </cell>
          <cell r="P209">
            <v>0.72462941847206386</v>
          </cell>
          <cell r="Q209">
            <v>0.72462941847206386</v>
          </cell>
          <cell r="R209">
            <v>0.72432830327567177</v>
          </cell>
          <cell r="S209">
            <v>0.73386902757061057</v>
          </cell>
          <cell r="T209">
            <v>0.73330683624801274</v>
          </cell>
          <cell r="AA209">
            <v>0.72453274755482466</v>
          </cell>
          <cell r="AB209">
            <v>0.72462941847206386</v>
          </cell>
          <cell r="AC209">
            <v>0.76928314734253833</v>
          </cell>
          <cell r="AD209">
            <v>0.76896455484231097</v>
          </cell>
          <cell r="AE209">
            <v>0.77909738717339672</v>
          </cell>
          <cell r="AF209">
            <v>0.77848101265822789</v>
          </cell>
          <cell r="AM209">
            <v>0.72919497072845385</v>
          </cell>
          <cell r="AN209">
            <v>0.72928969326033422</v>
          </cell>
          <cell r="AO209">
            <v>0.72928969326033422</v>
          </cell>
          <cell r="AP209">
            <v>0.75502050535785148</v>
          </cell>
          <cell r="AQ209">
            <v>0.73859564164648916</v>
          </cell>
          <cell r="AR209">
            <v>0.73801845046126158</v>
          </cell>
        </row>
        <row r="210">
          <cell r="D210">
            <v>135</v>
          </cell>
          <cell r="E210">
            <v>0.76928314734253833</v>
          </cell>
          <cell r="F210">
            <v>0.76896455484231097</v>
          </cell>
          <cell r="G210">
            <v>0.77909738717339672</v>
          </cell>
          <cell r="H210">
            <v>0.77848101265822789</v>
          </cell>
          <cell r="O210">
            <v>0.72453274755482466</v>
          </cell>
          <cell r="P210">
            <v>0.72462941847206386</v>
          </cell>
          <cell r="Q210">
            <v>0.72462941847206386</v>
          </cell>
          <cell r="R210">
            <v>0.72432830327567177</v>
          </cell>
          <cell r="S210">
            <v>0.73386902757061057</v>
          </cell>
          <cell r="T210">
            <v>0.73330683624801274</v>
          </cell>
          <cell r="AA210">
            <v>0.72453274755482466</v>
          </cell>
          <cell r="AB210">
            <v>0.72462941847206386</v>
          </cell>
          <cell r="AC210">
            <v>0.76928314734253833</v>
          </cell>
          <cell r="AD210">
            <v>0.76896455484231097</v>
          </cell>
          <cell r="AE210">
            <v>0.77909738717339672</v>
          </cell>
          <cell r="AF210">
            <v>0.77848101265822789</v>
          </cell>
          <cell r="AM210">
            <v>0.72919497072845385</v>
          </cell>
          <cell r="AN210">
            <v>0.72928969326033422</v>
          </cell>
          <cell r="AO210">
            <v>0.72928969326033422</v>
          </cell>
          <cell r="AP210">
            <v>0.75502050535785148</v>
          </cell>
          <cell r="AQ210">
            <v>0.73859564164648916</v>
          </cell>
          <cell r="AR210">
            <v>0.73801845046126158</v>
          </cell>
        </row>
        <row r="211">
          <cell r="D211">
            <v>136</v>
          </cell>
          <cell r="E211">
            <v>0.76928314734253833</v>
          </cell>
          <cell r="F211">
            <v>0.76896455484231097</v>
          </cell>
          <cell r="G211">
            <v>0.77909738717339672</v>
          </cell>
          <cell r="H211">
            <v>0.77848101265822789</v>
          </cell>
          <cell r="O211">
            <v>0.72453274755482466</v>
          </cell>
          <cell r="P211">
            <v>0.72462941847206386</v>
          </cell>
          <cell r="Q211">
            <v>0.72462941847206386</v>
          </cell>
          <cell r="R211">
            <v>0.72432830327567177</v>
          </cell>
          <cell r="S211">
            <v>0.73386902757061057</v>
          </cell>
          <cell r="T211">
            <v>0.73330683624801274</v>
          </cell>
          <cell r="AA211">
            <v>0.72453274755482466</v>
          </cell>
          <cell r="AB211">
            <v>0.72462941847206386</v>
          </cell>
          <cell r="AC211">
            <v>0.76928314734253833</v>
          </cell>
          <cell r="AD211">
            <v>0.76896455484231097</v>
          </cell>
          <cell r="AE211">
            <v>0.77909738717339672</v>
          </cell>
          <cell r="AF211">
            <v>0.77848101265822789</v>
          </cell>
          <cell r="AM211">
            <v>0.72919497072845385</v>
          </cell>
          <cell r="AN211">
            <v>0.72928969326033422</v>
          </cell>
          <cell r="AO211">
            <v>0.72928969326033422</v>
          </cell>
          <cell r="AP211">
            <v>0.75502050535785148</v>
          </cell>
          <cell r="AQ211">
            <v>0.73859564164648916</v>
          </cell>
          <cell r="AR211">
            <v>0.73801845046126158</v>
          </cell>
        </row>
        <row r="212">
          <cell r="D212">
            <v>137</v>
          </cell>
          <cell r="E212">
            <v>0.76928314734253833</v>
          </cell>
          <cell r="F212">
            <v>0.76896455484231097</v>
          </cell>
          <cell r="G212">
            <v>0.77909738717339672</v>
          </cell>
          <cell r="H212">
            <v>0.77848101265822789</v>
          </cell>
          <cell r="O212">
            <v>0.72453274755482466</v>
          </cell>
          <cell r="P212">
            <v>0.72462941847206386</v>
          </cell>
          <cell r="Q212">
            <v>0.72462941847206386</v>
          </cell>
          <cell r="R212">
            <v>0.72432830327567177</v>
          </cell>
          <cell r="S212">
            <v>0.73386902757061057</v>
          </cell>
          <cell r="T212">
            <v>0.73330683624801274</v>
          </cell>
          <cell r="AA212">
            <v>0.72453274755482466</v>
          </cell>
          <cell r="AB212">
            <v>0.72462941847206386</v>
          </cell>
          <cell r="AC212">
            <v>0.76928314734253833</v>
          </cell>
          <cell r="AD212">
            <v>0.76896455484231097</v>
          </cell>
          <cell r="AE212">
            <v>0.77909738717339672</v>
          </cell>
          <cell r="AF212">
            <v>0.77848101265822789</v>
          </cell>
          <cell r="AM212">
            <v>0.72919497072845385</v>
          </cell>
          <cell r="AN212">
            <v>0.72928969326033422</v>
          </cell>
          <cell r="AO212">
            <v>0.72928969326033422</v>
          </cell>
          <cell r="AP212">
            <v>0.75502050535785148</v>
          </cell>
          <cell r="AQ212">
            <v>0.73859564164648916</v>
          </cell>
          <cell r="AR212">
            <v>0.73801845046126158</v>
          </cell>
        </row>
        <row r="213">
          <cell r="D213">
            <v>138</v>
          </cell>
          <cell r="E213">
            <v>0.76928314734253833</v>
          </cell>
          <cell r="F213">
            <v>0.76896455484231097</v>
          </cell>
          <cell r="G213">
            <v>0.77909738717339672</v>
          </cell>
          <cell r="H213">
            <v>0.77848101265822789</v>
          </cell>
          <cell r="O213">
            <v>0.72453274755482466</v>
          </cell>
          <cell r="P213">
            <v>0.72462941847206386</v>
          </cell>
          <cell r="Q213">
            <v>0.72462941847206386</v>
          </cell>
          <cell r="R213">
            <v>0.72432830327567177</v>
          </cell>
          <cell r="S213">
            <v>0.73386902757061057</v>
          </cell>
          <cell r="T213">
            <v>0.73330683624801274</v>
          </cell>
          <cell r="AA213">
            <v>0.72453274755482466</v>
          </cell>
          <cell r="AB213">
            <v>0.72462941847206386</v>
          </cell>
          <cell r="AC213">
            <v>0.76928314734253833</v>
          </cell>
          <cell r="AD213">
            <v>0.76896455484231097</v>
          </cell>
          <cell r="AE213">
            <v>0.77909738717339672</v>
          </cell>
          <cell r="AF213">
            <v>0.77848101265822789</v>
          </cell>
          <cell r="AM213">
            <v>0.72919497072845385</v>
          </cell>
          <cell r="AN213">
            <v>0.72928969326033422</v>
          </cell>
          <cell r="AO213">
            <v>0.72928969326033422</v>
          </cell>
          <cell r="AP213">
            <v>0.75502050535785148</v>
          </cell>
          <cell r="AQ213">
            <v>0.73859564164648916</v>
          </cell>
          <cell r="AR213">
            <v>0.73801845046126158</v>
          </cell>
        </row>
        <row r="214">
          <cell r="D214">
            <v>139</v>
          </cell>
          <cell r="E214">
            <v>0.76928314734253833</v>
          </cell>
          <cell r="F214">
            <v>0.76896455484231097</v>
          </cell>
          <cell r="G214">
            <v>0.77909738717339672</v>
          </cell>
          <cell r="H214">
            <v>0.77848101265822789</v>
          </cell>
          <cell r="O214">
            <v>0.72453274755482466</v>
          </cell>
          <cell r="P214">
            <v>0.72462941847206386</v>
          </cell>
          <cell r="Q214">
            <v>0.72462941847206386</v>
          </cell>
          <cell r="R214">
            <v>0.72432830327567177</v>
          </cell>
          <cell r="S214">
            <v>0.73386902757061057</v>
          </cell>
          <cell r="T214">
            <v>0.73330683624801274</v>
          </cell>
          <cell r="AA214">
            <v>0.72453274755482466</v>
          </cell>
          <cell r="AB214">
            <v>0.72462941847206386</v>
          </cell>
          <cell r="AC214">
            <v>0.76928314734253833</v>
          </cell>
          <cell r="AD214">
            <v>0.76896455484231097</v>
          </cell>
          <cell r="AE214">
            <v>0.77909738717339672</v>
          </cell>
          <cell r="AF214">
            <v>0.77848101265822789</v>
          </cell>
          <cell r="AM214">
            <v>0.72919497072845385</v>
          </cell>
          <cell r="AN214">
            <v>0.72928969326033422</v>
          </cell>
          <cell r="AO214">
            <v>0.72928969326033422</v>
          </cell>
          <cell r="AP214">
            <v>0.75502050535785148</v>
          </cell>
          <cell r="AQ214">
            <v>0.73859564164648916</v>
          </cell>
          <cell r="AR214">
            <v>0.73801845046126158</v>
          </cell>
        </row>
        <row r="215">
          <cell r="D215">
            <v>140</v>
          </cell>
          <cell r="E215">
            <v>0.76928314734253833</v>
          </cell>
          <cell r="F215">
            <v>0.76896455484231097</v>
          </cell>
          <cell r="G215">
            <v>0.77909738717339672</v>
          </cell>
          <cell r="H215">
            <v>0.77848101265822789</v>
          </cell>
          <cell r="O215">
            <v>0.72453274755482466</v>
          </cell>
          <cell r="P215">
            <v>0.72462941847206386</v>
          </cell>
          <cell r="Q215">
            <v>0.72462941847206386</v>
          </cell>
          <cell r="R215">
            <v>0.72432830327567177</v>
          </cell>
          <cell r="S215">
            <v>0.73386902757061057</v>
          </cell>
          <cell r="T215">
            <v>0.73330683624801274</v>
          </cell>
          <cell r="AA215">
            <v>0.72453274755482466</v>
          </cell>
          <cell r="AB215">
            <v>0.72462941847206386</v>
          </cell>
          <cell r="AC215">
            <v>0.76928314734253833</v>
          </cell>
          <cell r="AD215">
            <v>0.76896455484231097</v>
          </cell>
          <cell r="AE215">
            <v>0.77909738717339672</v>
          </cell>
          <cell r="AF215">
            <v>0.77848101265822789</v>
          </cell>
          <cell r="AM215">
            <v>0.72919497072845385</v>
          </cell>
          <cell r="AN215">
            <v>0.72928969326033422</v>
          </cell>
          <cell r="AO215">
            <v>0.72928969326033422</v>
          </cell>
          <cell r="AP215">
            <v>0.75502050535785148</v>
          </cell>
          <cell r="AQ215">
            <v>0.73859564164648916</v>
          </cell>
          <cell r="AR215">
            <v>0.73801845046126158</v>
          </cell>
        </row>
        <row r="216">
          <cell r="D216">
            <v>141</v>
          </cell>
          <cell r="E216">
            <v>0.76928314734253833</v>
          </cell>
          <cell r="F216">
            <v>0.76896455484231097</v>
          </cell>
          <cell r="G216">
            <v>0.77909738717339672</v>
          </cell>
          <cell r="H216">
            <v>0.77848101265822789</v>
          </cell>
          <cell r="O216">
            <v>0.72453274755482466</v>
          </cell>
          <cell r="P216">
            <v>0.72462941847206386</v>
          </cell>
          <cell r="Q216">
            <v>0.72462941847206386</v>
          </cell>
          <cell r="R216">
            <v>0.72432830327567177</v>
          </cell>
          <cell r="S216">
            <v>0.73386902757061057</v>
          </cell>
          <cell r="T216">
            <v>0.73330683624801274</v>
          </cell>
          <cell r="AA216">
            <v>0.72453274755482466</v>
          </cell>
          <cell r="AB216">
            <v>0.72462941847206386</v>
          </cell>
          <cell r="AC216">
            <v>0.76928314734253833</v>
          </cell>
          <cell r="AD216">
            <v>0.76896455484231097</v>
          </cell>
          <cell r="AE216">
            <v>0.77909738717339672</v>
          </cell>
          <cell r="AF216">
            <v>0.77848101265822789</v>
          </cell>
          <cell r="AM216">
            <v>0.72919497072845385</v>
          </cell>
          <cell r="AN216">
            <v>0.72928969326033422</v>
          </cell>
          <cell r="AO216">
            <v>0.72928969326033422</v>
          </cell>
          <cell r="AP216">
            <v>0.75502050535785148</v>
          </cell>
          <cell r="AQ216">
            <v>0.73859564164648916</v>
          </cell>
          <cell r="AR216">
            <v>0.73801845046126158</v>
          </cell>
        </row>
        <row r="217">
          <cell r="D217">
            <v>142</v>
          </cell>
          <cell r="E217">
            <v>0.76928314734253833</v>
          </cell>
          <cell r="F217">
            <v>0.76896455484231097</v>
          </cell>
          <cell r="G217">
            <v>0.77909738717339672</v>
          </cell>
          <cell r="H217">
            <v>0.77848101265822789</v>
          </cell>
          <cell r="O217">
            <v>0.72453274755482466</v>
          </cell>
          <cell r="P217">
            <v>0.72462941847206386</v>
          </cell>
          <cell r="Q217">
            <v>0.72462941847206386</v>
          </cell>
          <cell r="R217">
            <v>0.72432830327567177</v>
          </cell>
          <cell r="S217">
            <v>0.73386902757061057</v>
          </cell>
          <cell r="T217">
            <v>0.73330683624801274</v>
          </cell>
          <cell r="AA217">
            <v>0.72453274755482466</v>
          </cell>
          <cell r="AB217">
            <v>0.72462941847206386</v>
          </cell>
          <cell r="AC217">
            <v>0.76928314734253833</v>
          </cell>
          <cell r="AD217">
            <v>0.76896455484231097</v>
          </cell>
          <cell r="AE217">
            <v>0.77909738717339672</v>
          </cell>
          <cell r="AF217">
            <v>0.77848101265822789</v>
          </cell>
          <cell r="AM217">
            <v>0.72919497072845385</v>
          </cell>
          <cell r="AN217">
            <v>0.72928969326033422</v>
          </cell>
          <cell r="AO217">
            <v>0.72928969326033422</v>
          </cell>
          <cell r="AP217">
            <v>0.75502050535785148</v>
          </cell>
          <cell r="AQ217">
            <v>0.73859564164648916</v>
          </cell>
          <cell r="AR217">
            <v>0.73801845046126158</v>
          </cell>
        </row>
        <row r="218">
          <cell r="D218">
            <v>143</v>
          </cell>
          <cell r="E218">
            <v>1.3076224702099486</v>
          </cell>
          <cell r="F218">
            <v>1.3080472602102526</v>
          </cell>
          <cell r="G218">
            <v>1.2945368171021376</v>
          </cell>
          <cell r="H218">
            <v>1.295358649789029</v>
          </cell>
          <cell r="O218">
            <v>1.3672896699269002</v>
          </cell>
          <cell r="P218">
            <v>1.3671607753705823</v>
          </cell>
          <cell r="Q218">
            <v>1.3671607753705823</v>
          </cell>
          <cell r="R218">
            <v>1.3675622622991039</v>
          </cell>
          <cell r="S218">
            <v>1.3548412965725196</v>
          </cell>
          <cell r="T218">
            <v>1.3555908850026503</v>
          </cell>
          <cell r="AA218">
            <v>1.3672896699269002</v>
          </cell>
          <cell r="AB218">
            <v>1.3671607753705823</v>
          </cell>
          <cell r="AC218">
            <v>1.3076224702099486</v>
          </cell>
          <cell r="AD218">
            <v>1.3080472602102526</v>
          </cell>
          <cell r="AE218">
            <v>1.2945368171021376</v>
          </cell>
          <cell r="AF218">
            <v>1.295358649789029</v>
          </cell>
          <cell r="AM218">
            <v>1.3610733723620612</v>
          </cell>
          <cell r="AN218">
            <v>1.3609470756528876</v>
          </cell>
          <cell r="AO218">
            <v>1.3609470756528876</v>
          </cell>
          <cell r="AP218">
            <v>1.3266393261895317</v>
          </cell>
          <cell r="AQ218">
            <v>1.3485391444713466</v>
          </cell>
          <cell r="AR218">
            <v>1.3493087327183177</v>
          </cell>
        </row>
        <row r="219">
          <cell r="D219">
            <v>144</v>
          </cell>
          <cell r="E219">
            <v>1.3076224702099486</v>
          </cell>
          <cell r="F219">
            <v>1.3080472602102526</v>
          </cell>
          <cell r="G219">
            <v>1.2945368171021376</v>
          </cell>
          <cell r="H219">
            <v>1.295358649789029</v>
          </cell>
          <cell r="O219">
            <v>1.3672896699269002</v>
          </cell>
          <cell r="P219">
            <v>1.3671607753705823</v>
          </cell>
          <cell r="Q219">
            <v>1.3671607753705823</v>
          </cell>
          <cell r="R219">
            <v>1.3675622622991039</v>
          </cell>
          <cell r="S219">
            <v>1.3548412965725196</v>
          </cell>
          <cell r="T219">
            <v>1.3555908850026503</v>
          </cell>
          <cell r="AA219">
            <v>1.3672896699269002</v>
          </cell>
          <cell r="AB219">
            <v>1.3671607753705823</v>
          </cell>
          <cell r="AC219">
            <v>1.3076224702099486</v>
          </cell>
          <cell r="AD219">
            <v>1.3080472602102526</v>
          </cell>
          <cell r="AE219">
            <v>1.2945368171021376</v>
          </cell>
          <cell r="AF219">
            <v>1.295358649789029</v>
          </cell>
          <cell r="AM219">
            <v>1.3610733723620612</v>
          </cell>
          <cell r="AN219">
            <v>1.3609470756528876</v>
          </cell>
          <cell r="AO219">
            <v>1.3609470756528876</v>
          </cell>
          <cell r="AP219">
            <v>1.3266393261895317</v>
          </cell>
          <cell r="AQ219">
            <v>1.3485391444713466</v>
          </cell>
          <cell r="AR219">
            <v>1.3493087327183177</v>
          </cell>
        </row>
        <row r="220">
          <cell r="D220">
            <v>145</v>
          </cell>
          <cell r="E220">
            <v>1.3076224702099486</v>
          </cell>
          <cell r="F220">
            <v>1.3080472602102526</v>
          </cell>
          <cell r="G220">
            <v>1.2945368171021376</v>
          </cell>
          <cell r="H220">
            <v>1.295358649789029</v>
          </cell>
          <cell r="O220">
            <v>1.3672896699269002</v>
          </cell>
          <cell r="P220">
            <v>1.3671607753705823</v>
          </cell>
          <cell r="Q220">
            <v>1.3671607753705823</v>
          </cell>
          <cell r="R220">
            <v>1.3675622622991039</v>
          </cell>
          <cell r="S220">
            <v>1.3548412965725196</v>
          </cell>
          <cell r="T220">
            <v>1.3555908850026503</v>
          </cell>
          <cell r="AA220">
            <v>1.3672896699269002</v>
          </cell>
          <cell r="AB220">
            <v>1.3671607753705823</v>
          </cell>
          <cell r="AC220">
            <v>1.3076224702099486</v>
          </cell>
          <cell r="AD220">
            <v>1.3080472602102526</v>
          </cell>
          <cell r="AE220">
            <v>1.2945368171021376</v>
          </cell>
          <cell r="AF220">
            <v>1.295358649789029</v>
          </cell>
          <cell r="AM220">
            <v>1.3610733723620612</v>
          </cell>
          <cell r="AN220">
            <v>1.3609470756528876</v>
          </cell>
          <cell r="AO220">
            <v>1.3609470756528876</v>
          </cell>
          <cell r="AP220">
            <v>1.3266393261895317</v>
          </cell>
          <cell r="AQ220">
            <v>1.3485391444713466</v>
          </cell>
          <cell r="AR220">
            <v>1.3493087327183177</v>
          </cell>
        </row>
        <row r="221">
          <cell r="D221">
            <v>146</v>
          </cell>
          <cell r="E221">
            <v>1.3076224702099486</v>
          </cell>
          <cell r="F221">
            <v>1.3080472602102526</v>
          </cell>
          <cell r="G221">
            <v>1.2945368171021376</v>
          </cell>
          <cell r="H221">
            <v>1.295358649789029</v>
          </cell>
          <cell r="O221">
            <v>1.3672896699269002</v>
          </cell>
          <cell r="P221">
            <v>1.3671607753705823</v>
          </cell>
          <cell r="Q221">
            <v>1.3671607753705823</v>
          </cell>
          <cell r="R221">
            <v>1.3675622622991039</v>
          </cell>
          <cell r="S221">
            <v>1.3548412965725196</v>
          </cell>
          <cell r="T221">
            <v>1.3555908850026503</v>
          </cell>
          <cell r="AA221">
            <v>1.3672896699269002</v>
          </cell>
          <cell r="AB221">
            <v>1.3671607753705823</v>
          </cell>
          <cell r="AC221">
            <v>1.3076224702099486</v>
          </cell>
          <cell r="AD221">
            <v>1.3080472602102526</v>
          </cell>
          <cell r="AE221">
            <v>1.2945368171021376</v>
          </cell>
          <cell r="AF221">
            <v>1.295358649789029</v>
          </cell>
          <cell r="AM221">
            <v>1.3610733723620612</v>
          </cell>
          <cell r="AN221">
            <v>1.3609470756528876</v>
          </cell>
          <cell r="AO221">
            <v>1.3609470756528876</v>
          </cell>
          <cell r="AP221">
            <v>1.3266393261895317</v>
          </cell>
          <cell r="AQ221">
            <v>1.3485391444713466</v>
          </cell>
          <cell r="AR221">
            <v>1.3493087327183177</v>
          </cell>
        </row>
        <row r="222">
          <cell r="D222">
            <v>147</v>
          </cell>
          <cell r="E222">
            <v>1.3076224702099486</v>
          </cell>
          <cell r="F222">
            <v>1.3080472602102526</v>
          </cell>
          <cell r="G222">
            <v>1.2945368171021376</v>
          </cell>
          <cell r="H222">
            <v>1.295358649789029</v>
          </cell>
          <cell r="O222">
            <v>1.3672896699269002</v>
          </cell>
          <cell r="P222">
            <v>1.3671607753705823</v>
          </cell>
          <cell r="Q222">
            <v>1.3671607753705823</v>
          </cell>
          <cell r="R222">
            <v>1.3675622622991039</v>
          </cell>
          <cell r="S222">
            <v>1.3548412965725196</v>
          </cell>
          <cell r="T222">
            <v>1.3555908850026503</v>
          </cell>
          <cell r="AA222">
            <v>1.3672896699269002</v>
          </cell>
          <cell r="AB222">
            <v>1.3671607753705823</v>
          </cell>
          <cell r="AC222">
            <v>1.3076224702099486</v>
          </cell>
          <cell r="AD222">
            <v>1.3080472602102526</v>
          </cell>
          <cell r="AE222">
            <v>1.2945368171021376</v>
          </cell>
          <cell r="AF222">
            <v>1.295358649789029</v>
          </cell>
          <cell r="AM222">
            <v>1.3610733723620612</v>
          </cell>
          <cell r="AN222">
            <v>1.3609470756528876</v>
          </cell>
          <cell r="AO222">
            <v>1.3609470756528876</v>
          </cell>
          <cell r="AP222">
            <v>1.3266393261895317</v>
          </cell>
          <cell r="AQ222">
            <v>1.3485391444713466</v>
          </cell>
          <cell r="AR222">
            <v>1.3493087327183177</v>
          </cell>
        </row>
        <row r="223">
          <cell r="D223">
            <v>148</v>
          </cell>
          <cell r="E223">
            <v>1.3076224702099486</v>
          </cell>
          <cell r="F223">
            <v>1.3080472602102526</v>
          </cell>
          <cell r="G223">
            <v>1.2945368171021376</v>
          </cell>
          <cell r="H223">
            <v>1.295358649789029</v>
          </cell>
          <cell r="O223">
            <v>1.3672896699269002</v>
          </cell>
          <cell r="P223">
            <v>1.3671607753705823</v>
          </cell>
          <cell r="Q223">
            <v>1.3671607753705823</v>
          </cell>
          <cell r="R223">
            <v>1.3675622622991039</v>
          </cell>
          <cell r="S223">
            <v>1.3548412965725196</v>
          </cell>
          <cell r="T223">
            <v>1.3555908850026503</v>
          </cell>
          <cell r="AA223">
            <v>1.3672896699269002</v>
          </cell>
          <cell r="AB223">
            <v>1.3671607753705823</v>
          </cell>
          <cell r="AC223">
            <v>1.3076224702099486</v>
          </cell>
          <cell r="AD223">
            <v>1.3080472602102526</v>
          </cell>
          <cell r="AE223">
            <v>1.2945368171021376</v>
          </cell>
          <cell r="AF223">
            <v>1.295358649789029</v>
          </cell>
          <cell r="AM223">
            <v>1.3610733723620612</v>
          </cell>
          <cell r="AN223">
            <v>1.3609470756528876</v>
          </cell>
          <cell r="AO223">
            <v>1.3609470756528876</v>
          </cell>
          <cell r="AP223">
            <v>1.3266393261895317</v>
          </cell>
          <cell r="AQ223">
            <v>1.3485391444713466</v>
          </cell>
          <cell r="AR223">
            <v>1.3493087327183177</v>
          </cell>
        </row>
        <row r="224">
          <cell r="D224">
            <v>149</v>
          </cell>
          <cell r="E224">
            <v>1.3076224702099486</v>
          </cell>
          <cell r="F224">
            <v>1.3080472602102526</v>
          </cell>
          <cell r="G224">
            <v>1.2945368171021376</v>
          </cell>
          <cell r="H224">
            <v>1.295358649789029</v>
          </cell>
          <cell r="O224">
            <v>1.3672896699269002</v>
          </cell>
          <cell r="P224">
            <v>1.3671607753705823</v>
          </cell>
          <cell r="Q224">
            <v>1.3671607753705823</v>
          </cell>
          <cell r="R224">
            <v>1.3675622622991039</v>
          </cell>
          <cell r="S224">
            <v>1.3548412965725196</v>
          </cell>
          <cell r="T224">
            <v>1.3555908850026503</v>
          </cell>
          <cell r="AA224">
            <v>1.3672896699269002</v>
          </cell>
          <cell r="AB224">
            <v>1.3671607753705823</v>
          </cell>
          <cell r="AC224">
            <v>1.3076224702099486</v>
          </cell>
          <cell r="AD224">
            <v>1.3080472602102526</v>
          </cell>
          <cell r="AE224">
            <v>1.2945368171021376</v>
          </cell>
          <cell r="AF224">
            <v>1.295358649789029</v>
          </cell>
          <cell r="AM224">
            <v>1.3610733723620612</v>
          </cell>
          <cell r="AN224">
            <v>1.3609470756528876</v>
          </cell>
          <cell r="AO224">
            <v>1.3609470756528876</v>
          </cell>
          <cell r="AP224">
            <v>1.3266393261895317</v>
          </cell>
          <cell r="AQ224">
            <v>1.3485391444713466</v>
          </cell>
          <cell r="AR224">
            <v>1.3493087327183177</v>
          </cell>
        </row>
        <row r="225">
          <cell r="D225">
            <v>150</v>
          </cell>
          <cell r="E225">
            <v>1.3076224702099486</v>
          </cell>
          <cell r="F225">
            <v>1.3080472602102526</v>
          </cell>
          <cell r="G225">
            <v>1.2945368171021376</v>
          </cell>
          <cell r="H225">
            <v>1.295358649789029</v>
          </cell>
          <cell r="O225">
            <v>1.3672896699269002</v>
          </cell>
          <cell r="P225">
            <v>1.3671607753705823</v>
          </cell>
          <cell r="Q225">
            <v>1.3671607753705823</v>
          </cell>
          <cell r="R225">
            <v>1.3675622622991039</v>
          </cell>
          <cell r="S225">
            <v>1.3548412965725196</v>
          </cell>
          <cell r="T225">
            <v>1.3555908850026503</v>
          </cell>
          <cell r="AA225">
            <v>1.3672896699269002</v>
          </cell>
          <cell r="AB225">
            <v>1.3671607753705823</v>
          </cell>
          <cell r="AC225">
            <v>1.3076224702099486</v>
          </cell>
          <cell r="AD225">
            <v>1.3080472602102526</v>
          </cell>
          <cell r="AE225">
            <v>1.2945368171021376</v>
          </cell>
          <cell r="AF225">
            <v>1.295358649789029</v>
          </cell>
          <cell r="AM225">
            <v>1.3610733723620612</v>
          </cell>
          <cell r="AN225">
            <v>1.3609470756528876</v>
          </cell>
          <cell r="AO225">
            <v>1.3609470756528876</v>
          </cell>
          <cell r="AP225">
            <v>1.3266393261895317</v>
          </cell>
          <cell r="AQ225">
            <v>1.3485391444713466</v>
          </cell>
          <cell r="AR225">
            <v>1.3493087327183177</v>
          </cell>
        </row>
        <row r="226">
          <cell r="D226">
            <v>151</v>
          </cell>
          <cell r="E226">
            <v>1.3076224702099486</v>
          </cell>
          <cell r="F226">
            <v>1.3080472602102526</v>
          </cell>
          <cell r="G226">
            <v>1.2945368171021376</v>
          </cell>
          <cell r="H226">
            <v>1.295358649789029</v>
          </cell>
          <cell r="O226">
            <v>1.3672896699269002</v>
          </cell>
          <cell r="P226">
            <v>1.3671607753705823</v>
          </cell>
          <cell r="Q226">
            <v>1.3671607753705823</v>
          </cell>
          <cell r="R226">
            <v>1.3675622622991039</v>
          </cell>
          <cell r="S226">
            <v>1.3548412965725196</v>
          </cell>
          <cell r="T226">
            <v>1.3555908850026503</v>
          </cell>
          <cell r="AA226">
            <v>1.3672896699269002</v>
          </cell>
          <cell r="AB226">
            <v>1.3671607753705823</v>
          </cell>
          <cell r="AC226">
            <v>1.3076224702099486</v>
          </cell>
          <cell r="AD226">
            <v>1.3080472602102526</v>
          </cell>
          <cell r="AE226">
            <v>1.2945368171021376</v>
          </cell>
          <cell r="AF226">
            <v>1.295358649789029</v>
          </cell>
          <cell r="AM226">
            <v>1.3610733723620612</v>
          </cell>
          <cell r="AN226">
            <v>1.3609470756528876</v>
          </cell>
          <cell r="AO226">
            <v>1.3609470756528876</v>
          </cell>
          <cell r="AP226">
            <v>1.3266393261895317</v>
          </cell>
          <cell r="AQ226">
            <v>1.3485391444713466</v>
          </cell>
          <cell r="AR226">
            <v>1.3493087327183177</v>
          </cell>
        </row>
        <row r="227">
          <cell r="D227">
            <v>152</v>
          </cell>
          <cell r="E227">
            <v>1.3076224702099486</v>
          </cell>
          <cell r="F227">
            <v>1.3080472602102526</v>
          </cell>
          <cell r="G227">
            <v>1.2945368171021376</v>
          </cell>
          <cell r="H227">
            <v>1.295358649789029</v>
          </cell>
          <cell r="O227">
            <v>1.3672896699269002</v>
          </cell>
          <cell r="P227">
            <v>1.3671607753705823</v>
          </cell>
          <cell r="Q227">
            <v>1.3671607753705823</v>
          </cell>
          <cell r="R227">
            <v>1.3675622622991039</v>
          </cell>
          <cell r="S227">
            <v>1.3548412965725196</v>
          </cell>
          <cell r="T227">
            <v>1.3555908850026503</v>
          </cell>
          <cell r="AA227">
            <v>1.3672896699269002</v>
          </cell>
          <cell r="AB227">
            <v>1.3671607753705823</v>
          </cell>
          <cell r="AC227">
            <v>1.3076224702099486</v>
          </cell>
          <cell r="AD227">
            <v>1.3080472602102526</v>
          </cell>
          <cell r="AE227">
            <v>1.2945368171021376</v>
          </cell>
          <cell r="AF227">
            <v>1.295358649789029</v>
          </cell>
          <cell r="AM227">
            <v>1.3610733723620612</v>
          </cell>
          <cell r="AN227">
            <v>1.3609470756528876</v>
          </cell>
          <cell r="AO227">
            <v>1.3609470756528876</v>
          </cell>
          <cell r="AP227">
            <v>1.3266393261895317</v>
          </cell>
          <cell r="AQ227">
            <v>1.3485391444713466</v>
          </cell>
          <cell r="AR227">
            <v>1.3493087327183177</v>
          </cell>
        </row>
        <row r="228">
          <cell r="D228">
            <v>153</v>
          </cell>
          <cell r="E228">
            <v>1.3076224702099486</v>
          </cell>
          <cell r="F228">
            <v>1.3080472602102526</v>
          </cell>
          <cell r="G228">
            <v>1.2945368171021376</v>
          </cell>
          <cell r="H228">
            <v>1.295358649789029</v>
          </cell>
          <cell r="O228">
            <v>1.3672896699269002</v>
          </cell>
          <cell r="P228">
            <v>1.3671607753705823</v>
          </cell>
          <cell r="Q228">
            <v>1.3671607753705823</v>
          </cell>
          <cell r="R228">
            <v>1.3675622622991039</v>
          </cell>
          <cell r="S228">
            <v>1.3548412965725196</v>
          </cell>
          <cell r="T228">
            <v>1.3555908850026503</v>
          </cell>
          <cell r="AA228">
            <v>1.3672896699269002</v>
          </cell>
          <cell r="AB228">
            <v>1.3671607753705823</v>
          </cell>
          <cell r="AC228">
            <v>1.3076224702099486</v>
          </cell>
          <cell r="AD228">
            <v>1.3080472602102526</v>
          </cell>
          <cell r="AE228">
            <v>1.2945368171021376</v>
          </cell>
          <cell r="AF228">
            <v>1.295358649789029</v>
          </cell>
          <cell r="AM228">
            <v>1.3610733723620612</v>
          </cell>
          <cell r="AN228">
            <v>1.3609470756528876</v>
          </cell>
          <cell r="AO228">
            <v>1.3609470756528876</v>
          </cell>
          <cell r="AP228">
            <v>1.3266393261895317</v>
          </cell>
          <cell r="AQ228">
            <v>1.3485391444713466</v>
          </cell>
          <cell r="AR228">
            <v>1.3493087327183177</v>
          </cell>
        </row>
        <row r="229">
          <cell r="D229">
            <v>154</v>
          </cell>
          <cell r="E229">
            <v>1.3076224702099486</v>
          </cell>
          <cell r="F229">
            <v>1.3080472602102526</v>
          </cell>
          <cell r="G229">
            <v>1.2945368171021376</v>
          </cell>
          <cell r="H229">
            <v>1.295358649789029</v>
          </cell>
          <cell r="O229">
            <v>1.3672896699269002</v>
          </cell>
          <cell r="P229">
            <v>1.3671607753705823</v>
          </cell>
          <cell r="Q229">
            <v>1.3671607753705823</v>
          </cell>
          <cell r="R229">
            <v>1.3675622622991039</v>
          </cell>
          <cell r="S229">
            <v>1.3548412965725196</v>
          </cell>
          <cell r="T229">
            <v>1.3555908850026503</v>
          </cell>
          <cell r="AA229">
            <v>1.3672896699269002</v>
          </cell>
          <cell r="AB229">
            <v>1.3671607753705823</v>
          </cell>
          <cell r="AC229">
            <v>1.3076224702099486</v>
          </cell>
          <cell r="AD229">
            <v>1.3080472602102526</v>
          </cell>
          <cell r="AE229">
            <v>1.2945368171021376</v>
          </cell>
          <cell r="AF229">
            <v>1.295358649789029</v>
          </cell>
          <cell r="AM229">
            <v>1.3610733723620612</v>
          </cell>
          <cell r="AN229">
            <v>1.3609470756528876</v>
          </cell>
          <cell r="AO229">
            <v>1.3609470756528876</v>
          </cell>
          <cell r="AP229">
            <v>1.3266393261895317</v>
          </cell>
          <cell r="AQ229">
            <v>1.3485391444713466</v>
          </cell>
          <cell r="AR229">
            <v>1.3493087327183177</v>
          </cell>
        </row>
        <row r="230">
          <cell r="D230">
            <v>155</v>
          </cell>
          <cell r="E230">
            <v>1.3076224702099486</v>
          </cell>
          <cell r="F230">
            <v>1.3080472602102526</v>
          </cell>
          <cell r="G230">
            <v>1.2945368171021376</v>
          </cell>
          <cell r="H230">
            <v>1.295358649789029</v>
          </cell>
          <cell r="O230">
            <v>1.3672896699269002</v>
          </cell>
          <cell r="P230">
            <v>1.3671607753705823</v>
          </cell>
          <cell r="Q230">
            <v>1.3671607753705823</v>
          </cell>
          <cell r="R230">
            <v>1.3675622622991039</v>
          </cell>
          <cell r="S230">
            <v>1.3548412965725196</v>
          </cell>
          <cell r="T230">
            <v>1.3555908850026503</v>
          </cell>
          <cell r="AA230">
            <v>1.3672896699269002</v>
          </cell>
          <cell r="AB230">
            <v>1.3671607753705823</v>
          </cell>
          <cell r="AC230">
            <v>1.3076224702099486</v>
          </cell>
          <cell r="AD230">
            <v>1.3080472602102526</v>
          </cell>
          <cell r="AE230">
            <v>1.2945368171021376</v>
          </cell>
          <cell r="AF230">
            <v>1.295358649789029</v>
          </cell>
          <cell r="AM230">
            <v>1.3610733723620612</v>
          </cell>
          <cell r="AN230">
            <v>1.3609470756528876</v>
          </cell>
          <cell r="AO230">
            <v>1.3609470756528876</v>
          </cell>
          <cell r="AP230">
            <v>1.3266393261895317</v>
          </cell>
          <cell r="AQ230">
            <v>1.3485391444713466</v>
          </cell>
          <cell r="AR230">
            <v>1.3493087327183177</v>
          </cell>
        </row>
        <row r="231">
          <cell r="D231">
            <v>156</v>
          </cell>
          <cell r="E231">
            <v>1.3076224702099486</v>
          </cell>
          <cell r="F231">
            <v>1.3080472602102526</v>
          </cell>
          <cell r="G231">
            <v>1.2945368171021376</v>
          </cell>
          <cell r="H231">
            <v>1.295358649789029</v>
          </cell>
          <cell r="O231">
            <v>1.3672896699269002</v>
          </cell>
          <cell r="P231">
            <v>1.3671607753705823</v>
          </cell>
          <cell r="Q231">
            <v>1.3671607753705823</v>
          </cell>
          <cell r="R231">
            <v>1.3675622622991039</v>
          </cell>
          <cell r="S231">
            <v>1.3548412965725196</v>
          </cell>
          <cell r="T231">
            <v>1.3555908850026503</v>
          </cell>
          <cell r="AA231">
            <v>1.3672896699269002</v>
          </cell>
          <cell r="AB231">
            <v>1.3671607753705823</v>
          </cell>
          <cell r="AC231">
            <v>1.3076224702099486</v>
          </cell>
          <cell r="AD231">
            <v>1.3080472602102526</v>
          </cell>
          <cell r="AE231">
            <v>1.2945368171021376</v>
          </cell>
          <cell r="AF231">
            <v>1.295358649789029</v>
          </cell>
          <cell r="AM231">
            <v>1.3610733723620612</v>
          </cell>
          <cell r="AN231">
            <v>1.3609470756528876</v>
          </cell>
          <cell r="AO231">
            <v>1.3609470756528876</v>
          </cell>
          <cell r="AP231">
            <v>1.3266393261895317</v>
          </cell>
          <cell r="AQ231">
            <v>1.3485391444713466</v>
          </cell>
          <cell r="AR231">
            <v>1.3493087327183177</v>
          </cell>
        </row>
        <row r="232">
          <cell r="D232">
            <v>157</v>
          </cell>
          <cell r="E232">
            <v>1.3076224702099486</v>
          </cell>
          <cell r="F232">
            <v>1.3080472602102526</v>
          </cell>
          <cell r="G232">
            <v>1.2945368171021376</v>
          </cell>
          <cell r="H232">
            <v>1.295358649789029</v>
          </cell>
          <cell r="O232">
            <v>1.3672896699269002</v>
          </cell>
          <cell r="P232">
            <v>1.3671607753705823</v>
          </cell>
          <cell r="Q232">
            <v>1.3671607753705823</v>
          </cell>
          <cell r="R232">
            <v>1.3675622622991039</v>
          </cell>
          <cell r="S232">
            <v>1.3548412965725196</v>
          </cell>
          <cell r="T232">
            <v>1.3555908850026503</v>
          </cell>
          <cell r="AA232">
            <v>1.3672896699269002</v>
          </cell>
          <cell r="AB232">
            <v>1.3671607753705823</v>
          </cell>
          <cell r="AC232">
            <v>1.3076224702099486</v>
          </cell>
          <cell r="AD232">
            <v>1.3080472602102526</v>
          </cell>
          <cell r="AE232">
            <v>1.2945368171021376</v>
          </cell>
          <cell r="AF232">
            <v>1.295358649789029</v>
          </cell>
          <cell r="AM232">
            <v>1.3610733723620612</v>
          </cell>
          <cell r="AN232">
            <v>1.3609470756528876</v>
          </cell>
          <cell r="AO232">
            <v>1.3609470756528876</v>
          </cell>
          <cell r="AP232">
            <v>1.3266393261895317</v>
          </cell>
          <cell r="AQ232">
            <v>1.3485391444713466</v>
          </cell>
          <cell r="AR232">
            <v>1.3493087327183177</v>
          </cell>
        </row>
        <row r="233">
          <cell r="D233">
            <v>158</v>
          </cell>
          <cell r="E233">
            <v>1.3076224702099486</v>
          </cell>
          <cell r="F233">
            <v>1.3080472602102526</v>
          </cell>
          <cell r="G233">
            <v>1.2945368171021376</v>
          </cell>
          <cell r="H233">
            <v>1.295358649789029</v>
          </cell>
          <cell r="O233">
            <v>1.3672896699269002</v>
          </cell>
          <cell r="P233">
            <v>1.3671607753705823</v>
          </cell>
          <cell r="Q233">
            <v>1.3671607753705823</v>
          </cell>
          <cell r="R233">
            <v>1.3675622622991039</v>
          </cell>
          <cell r="S233">
            <v>1.3548412965725196</v>
          </cell>
          <cell r="T233">
            <v>1.3555908850026503</v>
          </cell>
          <cell r="AA233">
            <v>1.3672896699269002</v>
          </cell>
          <cell r="AB233">
            <v>1.3671607753705823</v>
          </cell>
          <cell r="AC233">
            <v>1.3076224702099486</v>
          </cell>
          <cell r="AD233">
            <v>1.3080472602102526</v>
          </cell>
          <cell r="AE233">
            <v>1.2945368171021376</v>
          </cell>
          <cell r="AF233">
            <v>1.295358649789029</v>
          </cell>
          <cell r="AM233">
            <v>1.3610733723620612</v>
          </cell>
          <cell r="AN233">
            <v>1.3609470756528876</v>
          </cell>
          <cell r="AO233">
            <v>1.3609470756528876</v>
          </cell>
          <cell r="AP233">
            <v>1.3266393261895317</v>
          </cell>
          <cell r="AQ233">
            <v>1.3485391444713466</v>
          </cell>
          <cell r="AR233">
            <v>1.3493087327183177</v>
          </cell>
        </row>
        <row r="234">
          <cell r="D234">
            <v>159</v>
          </cell>
          <cell r="E234">
            <v>1.3076224702099486</v>
          </cell>
          <cell r="F234">
            <v>1.3080472602102526</v>
          </cell>
          <cell r="G234">
            <v>1.2945368171021376</v>
          </cell>
          <cell r="H234">
            <v>1.295358649789029</v>
          </cell>
          <cell r="O234">
            <v>1.3672896699269002</v>
          </cell>
          <cell r="P234">
            <v>1.3671607753705823</v>
          </cell>
          <cell r="Q234">
            <v>1.3671607753705823</v>
          </cell>
          <cell r="R234">
            <v>1.3675622622991039</v>
          </cell>
          <cell r="S234">
            <v>1.3548412965725196</v>
          </cell>
          <cell r="T234">
            <v>1.3555908850026503</v>
          </cell>
          <cell r="AA234">
            <v>1.3672896699269002</v>
          </cell>
          <cell r="AB234">
            <v>1.3671607753705823</v>
          </cell>
          <cell r="AC234">
            <v>1.3076224702099486</v>
          </cell>
          <cell r="AD234">
            <v>1.3080472602102526</v>
          </cell>
          <cell r="AE234">
            <v>1.2945368171021376</v>
          </cell>
          <cell r="AF234">
            <v>1.295358649789029</v>
          </cell>
          <cell r="AM234">
            <v>1.3610733723620612</v>
          </cell>
          <cell r="AN234">
            <v>1.3609470756528876</v>
          </cell>
          <cell r="AO234">
            <v>1.3609470756528876</v>
          </cell>
          <cell r="AP234">
            <v>1.3266393261895317</v>
          </cell>
          <cell r="AQ234">
            <v>1.3485391444713466</v>
          </cell>
          <cell r="AR234">
            <v>1.3493087327183177</v>
          </cell>
        </row>
        <row r="235">
          <cell r="D235">
            <v>160</v>
          </cell>
          <cell r="E235">
            <v>1.3076224702099486</v>
          </cell>
          <cell r="F235">
            <v>1.3080472602102526</v>
          </cell>
          <cell r="G235">
            <v>1.2945368171021376</v>
          </cell>
          <cell r="H235">
            <v>1.295358649789029</v>
          </cell>
          <cell r="O235">
            <v>1.3672896699269002</v>
          </cell>
          <cell r="P235">
            <v>1.3671607753705823</v>
          </cell>
          <cell r="Q235">
            <v>1.3671607753705823</v>
          </cell>
          <cell r="R235">
            <v>1.3675622622991039</v>
          </cell>
          <cell r="S235">
            <v>1.3548412965725196</v>
          </cell>
          <cell r="T235">
            <v>1.3555908850026503</v>
          </cell>
          <cell r="AA235">
            <v>1.3672896699269002</v>
          </cell>
          <cell r="AB235">
            <v>1.3671607753705823</v>
          </cell>
          <cell r="AC235">
            <v>1.3076224702099486</v>
          </cell>
          <cell r="AD235">
            <v>1.3080472602102526</v>
          </cell>
          <cell r="AE235">
            <v>1.2945368171021376</v>
          </cell>
          <cell r="AF235">
            <v>1.295358649789029</v>
          </cell>
          <cell r="AM235">
            <v>1.3610733723620612</v>
          </cell>
          <cell r="AN235">
            <v>1.3609470756528876</v>
          </cell>
          <cell r="AO235">
            <v>1.3609470756528876</v>
          </cell>
          <cell r="AP235">
            <v>1.3266393261895317</v>
          </cell>
          <cell r="AQ235">
            <v>1.3485391444713466</v>
          </cell>
          <cell r="AR235">
            <v>1.3493087327183177</v>
          </cell>
        </row>
        <row r="236">
          <cell r="D236">
            <v>161</v>
          </cell>
          <cell r="E236">
            <v>1.3076224702099486</v>
          </cell>
          <cell r="F236">
            <v>1.3080472602102526</v>
          </cell>
          <cell r="G236">
            <v>1.2945368171021376</v>
          </cell>
          <cell r="H236">
            <v>1.295358649789029</v>
          </cell>
          <cell r="O236">
            <v>1.3672896699269002</v>
          </cell>
          <cell r="P236">
            <v>1.3671607753705823</v>
          </cell>
          <cell r="Q236">
            <v>1.3671607753705823</v>
          </cell>
          <cell r="R236">
            <v>1.3675622622991039</v>
          </cell>
          <cell r="S236">
            <v>1.3548412965725196</v>
          </cell>
          <cell r="T236">
            <v>1.3555908850026503</v>
          </cell>
          <cell r="AA236">
            <v>1.3672896699269002</v>
          </cell>
          <cell r="AB236">
            <v>1.3671607753705823</v>
          </cell>
          <cell r="AC236">
            <v>1.3076224702099486</v>
          </cell>
          <cell r="AD236">
            <v>1.3080472602102526</v>
          </cell>
          <cell r="AE236">
            <v>1.2945368171021376</v>
          </cell>
          <cell r="AF236">
            <v>1.295358649789029</v>
          </cell>
          <cell r="AM236">
            <v>1.3610733723620612</v>
          </cell>
          <cell r="AN236">
            <v>1.3609470756528876</v>
          </cell>
          <cell r="AO236">
            <v>1.3609470756528876</v>
          </cell>
          <cell r="AP236">
            <v>1.3266393261895317</v>
          </cell>
          <cell r="AQ236">
            <v>1.3485391444713466</v>
          </cell>
          <cell r="AR236">
            <v>1.3493087327183177</v>
          </cell>
        </row>
        <row r="237">
          <cell r="D237">
            <v>162</v>
          </cell>
          <cell r="E237">
            <v>1.3076224702099486</v>
          </cell>
          <cell r="F237">
            <v>1.3080472602102526</v>
          </cell>
          <cell r="G237">
            <v>1.2945368171021376</v>
          </cell>
          <cell r="H237">
            <v>1.295358649789029</v>
          </cell>
          <cell r="O237">
            <v>1.3672896699269002</v>
          </cell>
          <cell r="P237">
            <v>1.3671607753705823</v>
          </cell>
          <cell r="Q237">
            <v>1.3671607753705823</v>
          </cell>
          <cell r="R237">
            <v>1.3675622622991039</v>
          </cell>
          <cell r="S237">
            <v>1.3548412965725196</v>
          </cell>
          <cell r="T237">
            <v>1.3555908850026503</v>
          </cell>
          <cell r="AA237">
            <v>1.3672896699269002</v>
          </cell>
          <cell r="AB237">
            <v>1.3671607753705823</v>
          </cell>
          <cell r="AC237">
            <v>1.3076224702099486</v>
          </cell>
          <cell r="AD237">
            <v>1.3080472602102526</v>
          </cell>
          <cell r="AE237">
            <v>1.2945368171021376</v>
          </cell>
          <cell r="AF237">
            <v>1.295358649789029</v>
          </cell>
          <cell r="AM237">
            <v>1.3610733723620612</v>
          </cell>
          <cell r="AN237">
            <v>1.3609470756528876</v>
          </cell>
          <cell r="AO237">
            <v>1.3609470756528876</v>
          </cell>
          <cell r="AP237">
            <v>1.3266393261895317</v>
          </cell>
          <cell r="AQ237">
            <v>1.3485391444713466</v>
          </cell>
          <cell r="AR237">
            <v>1.3493087327183177</v>
          </cell>
        </row>
        <row r="238">
          <cell r="D238">
            <v>163</v>
          </cell>
          <cell r="E238">
            <v>1.3076224702099486</v>
          </cell>
          <cell r="F238">
            <v>1.3080472602102526</v>
          </cell>
          <cell r="G238">
            <v>1.2945368171021376</v>
          </cell>
          <cell r="H238">
            <v>1.295358649789029</v>
          </cell>
          <cell r="O238">
            <v>1.3672896699269002</v>
          </cell>
          <cell r="P238">
            <v>1.3671607753705823</v>
          </cell>
          <cell r="Q238">
            <v>1.3671607753705823</v>
          </cell>
          <cell r="R238">
            <v>1.3675622622991039</v>
          </cell>
          <cell r="S238">
            <v>1.3548412965725196</v>
          </cell>
          <cell r="T238">
            <v>1.3555908850026503</v>
          </cell>
          <cell r="AA238">
            <v>1.3672896699269002</v>
          </cell>
          <cell r="AB238">
            <v>1.3671607753705823</v>
          </cell>
          <cell r="AC238">
            <v>1.3076224702099486</v>
          </cell>
          <cell r="AD238">
            <v>1.3080472602102526</v>
          </cell>
          <cell r="AE238">
            <v>1.2945368171021376</v>
          </cell>
          <cell r="AF238">
            <v>1.295358649789029</v>
          </cell>
          <cell r="AM238">
            <v>1.3610733723620612</v>
          </cell>
          <cell r="AN238">
            <v>1.3609470756528876</v>
          </cell>
          <cell r="AO238">
            <v>1.3609470756528876</v>
          </cell>
          <cell r="AP238">
            <v>1.3266393261895317</v>
          </cell>
          <cell r="AQ238">
            <v>1.3485391444713466</v>
          </cell>
          <cell r="AR238">
            <v>1.3493087327183177</v>
          </cell>
        </row>
        <row r="239">
          <cell r="D239">
            <v>164</v>
          </cell>
          <cell r="E239">
            <v>1.3076224702099486</v>
          </cell>
          <cell r="F239">
            <v>1.3080472602102526</v>
          </cell>
          <cell r="G239">
            <v>1.2945368171021376</v>
          </cell>
          <cell r="H239">
            <v>1.295358649789029</v>
          </cell>
          <cell r="O239">
            <v>1.3672896699269002</v>
          </cell>
          <cell r="P239">
            <v>1.3671607753705823</v>
          </cell>
          <cell r="Q239">
            <v>1.3671607753705823</v>
          </cell>
          <cell r="R239">
            <v>1.3675622622991039</v>
          </cell>
          <cell r="S239">
            <v>1.3548412965725196</v>
          </cell>
          <cell r="T239">
            <v>1.3555908850026503</v>
          </cell>
          <cell r="AA239">
            <v>1.3672896699269002</v>
          </cell>
          <cell r="AB239">
            <v>1.3671607753705823</v>
          </cell>
          <cell r="AC239">
            <v>1.3076224702099486</v>
          </cell>
          <cell r="AD239">
            <v>1.3080472602102526</v>
          </cell>
          <cell r="AE239">
            <v>1.2945368171021376</v>
          </cell>
          <cell r="AF239">
            <v>1.295358649789029</v>
          </cell>
          <cell r="AM239">
            <v>1.3610733723620612</v>
          </cell>
          <cell r="AN239">
            <v>1.3609470756528876</v>
          </cell>
          <cell r="AO239">
            <v>1.3609470756528876</v>
          </cell>
          <cell r="AP239">
            <v>1.3266393261895317</v>
          </cell>
          <cell r="AQ239">
            <v>1.3485391444713466</v>
          </cell>
          <cell r="AR239">
            <v>1.3493087327183177</v>
          </cell>
        </row>
        <row r="240">
          <cell r="D240">
            <v>165</v>
          </cell>
          <cell r="E240">
            <v>1.3076224702099486</v>
          </cell>
          <cell r="F240">
            <v>1.3080472602102526</v>
          </cell>
          <cell r="G240">
            <v>1.2945368171021376</v>
          </cell>
          <cell r="H240">
            <v>1.295358649789029</v>
          </cell>
          <cell r="O240">
            <v>1.3672896699269002</v>
          </cell>
          <cell r="P240">
            <v>1.3671607753705823</v>
          </cell>
          <cell r="Q240">
            <v>1.3671607753705823</v>
          </cell>
          <cell r="R240">
            <v>1.3675622622991039</v>
          </cell>
          <cell r="S240">
            <v>1.3548412965725196</v>
          </cell>
          <cell r="T240">
            <v>1.3555908850026503</v>
          </cell>
          <cell r="AA240">
            <v>1.3672896699269002</v>
          </cell>
          <cell r="AB240">
            <v>1.3671607753705823</v>
          </cell>
          <cell r="AC240">
            <v>1.3076224702099486</v>
          </cell>
          <cell r="AD240">
            <v>1.3080472602102526</v>
          </cell>
          <cell r="AE240">
            <v>1.2945368171021376</v>
          </cell>
          <cell r="AF240">
            <v>1.295358649789029</v>
          </cell>
          <cell r="AM240">
            <v>1.3610733723620612</v>
          </cell>
          <cell r="AN240">
            <v>1.3609470756528876</v>
          </cell>
          <cell r="AO240">
            <v>1.3609470756528876</v>
          </cell>
          <cell r="AP240">
            <v>1.3266393261895317</v>
          </cell>
          <cell r="AQ240">
            <v>1.3485391444713466</v>
          </cell>
          <cell r="AR240">
            <v>1.3493087327183177</v>
          </cell>
        </row>
        <row r="241">
          <cell r="D241">
            <v>166</v>
          </cell>
          <cell r="E241">
            <v>1.3076224702099486</v>
          </cell>
          <cell r="F241">
            <v>1.3080472602102526</v>
          </cell>
          <cell r="G241">
            <v>1.2945368171021376</v>
          </cell>
          <cell r="H241">
            <v>1.295358649789029</v>
          </cell>
          <cell r="O241">
            <v>1.3672896699269002</v>
          </cell>
          <cell r="P241">
            <v>1.3671607753705823</v>
          </cell>
          <cell r="Q241">
            <v>1.3671607753705823</v>
          </cell>
          <cell r="R241">
            <v>1.3675622622991039</v>
          </cell>
          <cell r="S241">
            <v>1.3548412965725196</v>
          </cell>
          <cell r="T241">
            <v>1.3555908850026503</v>
          </cell>
          <cell r="AA241">
            <v>1.3672896699269002</v>
          </cell>
          <cell r="AB241">
            <v>1.3671607753705823</v>
          </cell>
          <cell r="AC241">
            <v>1.3076224702099486</v>
          </cell>
          <cell r="AD241">
            <v>1.3080472602102526</v>
          </cell>
          <cell r="AE241">
            <v>1.2945368171021376</v>
          </cell>
          <cell r="AF241">
            <v>1.295358649789029</v>
          </cell>
          <cell r="AM241">
            <v>1.3610733723620612</v>
          </cell>
          <cell r="AN241">
            <v>1.3609470756528876</v>
          </cell>
          <cell r="AO241">
            <v>1.3609470756528876</v>
          </cell>
          <cell r="AP241">
            <v>1.3266393261895317</v>
          </cell>
          <cell r="AQ241">
            <v>1.3485391444713466</v>
          </cell>
          <cell r="AR241">
            <v>1.3493087327183177</v>
          </cell>
        </row>
        <row r="242">
          <cell r="D242">
            <v>167</v>
          </cell>
          <cell r="E242">
            <v>1.3076224702099486</v>
          </cell>
          <cell r="F242">
            <v>1.3080472602102526</v>
          </cell>
          <cell r="G242">
            <v>1.2945368171021376</v>
          </cell>
          <cell r="H242">
            <v>1.295358649789029</v>
          </cell>
          <cell r="O242">
            <v>1.3672896699269002</v>
          </cell>
          <cell r="P242">
            <v>1.3671607753705823</v>
          </cell>
          <cell r="Q242">
            <v>1.3671607753705823</v>
          </cell>
          <cell r="R242">
            <v>1.3675622622991039</v>
          </cell>
          <cell r="S242">
            <v>1.3548412965725196</v>
          </cell>
          <cell r="T242">
            <v>1.3555908850026503</v>
          </cell>
          <cell r="AA242">
            <v>1.3672896699269002</v>
          </cell>
          <cell r="AB242">
            <v>1.3671607753705823</v>
          </cell>
          <cell r="AC242">
            <v>1.3076224702099486</v>
          </cell>
          <cell r="AD242">
            <v>1.3080472602102526</v>
          </cell>
          <cell r="AE242">
            <v>1.2945368171021376</v>
          </cell>
          <cell r="AF242">
            <v>1.295358649789029</v>
          </cell>
          <cell r="AM242">
            <v>1.3610733723620612</v>
          </cell>
          <cell r="AN242">
            <v>1.3609470756528876</v>
          </cell>
          <cell r="AO242">
            <v>1.3609470756528876</v>
          </cell>
          <cell r="AP242">
            <v>1.3266393261895317</v>
          </cell>
          <cell r="AQ242">
            <v>1.3485391444713466</v>
          </cell>
          <cell r="AR242">
            <v>1.3493087327183177</v>
          </cell>
        </row>
        <row r="243">
          <cell r="D243">
            <v>168</v>
          </cell>
          <cell r="E243">
            <v>1.3076224702099486</v>
          </cell>
          <cell r="F243">
            <v>1.3080472602102526</v>
          </cell>
          <cell r="G243">
            <v>1.2945368171021376</v>
          </cell>
          <cell r="H243">
            <v>1.295358649789029</v>
          </cell>
          <cell r="O243">
            <v>1.3672896699269002</v>
          </cell>
          <cell r="P243">
            <v>1.3671607753705823</v>
          </cell>
          <cell r="Q243">
            <v>1.3671607753705823</v>
          </cell>
          <cell r="R243">
            <v>1.3675622622991039</v>
          </cell>
          <cell r="S243">
            <v>1.3548412965725196</v>
          </cell>
          <cell r="T243">
            <v>1.3555908850026503</v>
          </cell>
          <cell r="AA243">
            <v>1.3672896699269002</v>
          </cell>
          <cell r="AB243">
            <v>1.3671607753705823</v>
          </cell>
          <cell r="AC243">
            <v>1.3076224702099486</v>
          </cell>
          <cell r="AD243">
            <v>1.3080472602102526</v>
          </cell>
          <cell r="AE243">
            <v>1.2945368171021376</v>
          </cell>
          <cell r="AF243">
            <v>1.295358649789029</v>
          </cell>
          <cell r="AM243">
            <v>1.3610733723620612</v>
          </cell>
          <cell r="AN243">
            <v>1.3609470756528876</v>
          </cell>
          <cell r="AO243">
            <v>1.3609470756528876</v>
          </cell>
          <cell r="AP243">
            <v>1.3266393261895317</v>
          </cell>
          <cell r="AQ243">
            <v>1.3485391444713466</v>
          </cell>
          <cell r="AR243">
            <v>1.3493087327183177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Y453"/>
  <sheetViews>
    <sheetView tabSelected="1" topLeftCell="A427" workbookViewId="0">
      <selection activeCell="I448" sqref="I448"/>
    </sheetView>
  </sheetViews>
  <sheetFormatPr defaultColWidth="9.109375" defaultRowHeight="14.4" outlineLevelRow="1" x14ac:dyDescent="0.3"/>
  <cols>
    <col min="1" max="1" width="2.109375" style="6" customWidth="1"/>
    <col min="2" max="2" width="7.5546875" style="3" customWidth="1"/>
    <col min="3" max="3" width="47.33203125" style="3" customWidth="1"/>
    <col min="4" max="4" width="14.88671875" style="3" customWidth="1"/>
    <col min="5" max="5" width="9.44140625" style="3" customWidth="1"/>
    <col min="6" max="26" width="12.109375" style="3" customWidth="1"/>
    <col min="27" max="55" width="12.44140625" style="3" customWidth="1"/>
    <col min="56" max="16384" width="9.109375" style="3"/>
  </cols>
  <sheetData>
    <row r="1" spans="1:55" ht="23.4" x14ac:dyDescent="0.45">
      <c r="A1" s="1" t="s">
        <v>0</v>
      </c>
      <c r="B1" s="2" t="s">
        <v>1</v>
      </c>
    </row>
    <row r="2" spans="1:55" ht="21" x14ac:dyDescent="0.4">
      <c r="A2" s="4"/>
      <c r="B2" s="5" t="s">
        <v>2</v>
      </c>
    </row>
    <row r="3" spans="1:55" x14ac:dyDescent="0.3">
      <c r="G3" s="7" t="s">
        <v>3</v>
      </c>
      <c r="H3" s="8">
        <v>1</v>
      </c>
      <c r="I3" s="9" t="s">
        <v>4</v>
      </c>
    </row>
    <row r="4" spans="1:55" ht="15.6" x14ac:dyDescent="0.3">
      <c r="A4" s="10" t="s">
        <v>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55" x14ac:dyDescent="0.3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55" x14ac:dyDescent="0.3">
      <c r="A6" s="11"/>
      <c r="B6" s="12"/>
      <c r="C6" s="13"/>
      <c r="D6" s="14"/>
      <c r="E6" s="15" t="s">
        <v>6</v>
      </c>
      <c r="F6" s="14"/>
      <c r="G6" s="14"/>
      <c r="H6" s="16">
        <f>YEAR(StartDate)+1</f>
        <v>1906</v>
      </c>
      <c r="I6" s="14"/>
      <c r="J6" s="14"/>
      <c r="K6" s="14"/>
      <c r="L6" s="9"/>
    </row>
    <row r="7" spans="1:55" x14ac:dyDescent="0.3">
      <c r="A7" s="12"/>
      <c r="B7" s="14"/>
      <c r="C7" s="14"/>
      <c r="D7" s="14" t="s">
        <v>7</v>
      </c>
      <c r="E7" s="14"/>
      <c r="F7" s="14"/>
      <c r="G7" s="9"/>
    </row>
    <row r="8" spans="1:55" x14ac:dyDescent="0.3">
      <c r="B8" s="17"/>
      <c r="C8" s="6" t="s">
        <v>8</v>
      </c>
      <c r="D8" s="17"/>
      <c r="E8" s="18"/>
      <c r="F8" s="19">
        <f>StartDate</f>
        <v>2023</v>
      </c>
      <c r="G8" s="20">
        <f t="shared" ref="G8:V9" si="0">F8+1</f>
        <v>2024</v>
      </c>
      <c r="H8" s="20">
        <f t="shared" si="0"/>
        <v>2025</v>
      </c>
      <c r="I8" s="20">
        <f t="shared" si="0"/>
        <v>2026</v>
      </c>
      <c r="J8" s="20">
        <f t="shared" si="0"/>
        <v>2027</v>
      </c>
      <c r="K8" s="20">
        <f t="shared" si="0"/>
        <v>2028</v>
      </c>
      <c r="L8" s="20">
        <f t="shared" si="0"/>
        <v>2029</v>
      </c>
      <c r="M8" s="20">
        <f t="shared" si="0"/>
        <v>2030</v>
      </c>
      <c r="N8" s="20">
        <f t="shared" si="0"/>
        <v>2031</v>
      </c>
      <c r="O8" s="20">
        <f t="shared" si="0"/>
        <v>2032</v>
      </c>
      <c r="P8" s="20">
        <f t="shared" si="0"/>
        <v>2033</v>
      </c>
      <c r="Q8" s="20">
        <f t="shared" si="0"/>
        <v>2034</v>
      </c>
      <c r="R8" s="20">
        <f t="shared" si="0"/>
        <v>2035</v>
      </c>
      <c r="S8" s="20">
        <f t="shared" si="0"/>
        <v>2036</v>
      </c>
      <c r="T8" s="20">
        <f t="shared" si="0"/>
        <v>2037</v>
      </c>
      <c r="U8" s="20">
        <f t="shared" si="0"/>
        <v>2038</v>
      </c>
      <c r="V8" s="20">
        <f t="shared" si="0"/>
        <v>2039</v>
      </c>
      <c r="W8" s="20">
        <f t="shared" ref="W8:AL9" si="1">V8+1</f>
        <v>2040</v>
      </c>
      <c r="X8" s="20">
        <f t="shared" si="1"/>
        <v>2041</v>
      </c>
      <c r="Y8" s="20">
        <f t="shared" si="1"/>
        <v>2042</v>
      </c>
      <c r="Z8" s="20">
        <f t="shared" si="1"/>
        <v>2043</v>
      </c>
      <c r="AA8" s="20">
        <f t="shared" ref="AA8:AX8" si="2">1+Z8</f>
        <v>2044</v>
      </c>
      <c r="AB8" s="20">
        <f t="shared" si="2"/>
        <v>2045</v>
      </c>
      <c r="AC8" s="20">
        <f t="shared" si="2"/>
        <v>2046</v>
      </c>
      <c r="AD8" s="20">
        <f t="shared" si="2"/>
        <v>2047</v>
      </c>
      <c r="AE8" s="20">
        <f t="shared" si="2"/>
        <v>2048</v>
      </c>
      <c r="AF8" s="20">
        <f t="shared" si="2"/>
        <v>2049</v>
      </c>
      <c r="AG8" s="20">
        <f t="shared" si="2"/>
        <v>2050</v>
      </c>
      <c r="AH8" s="20">
        <f t="shared" si="2"/>
        <v>2051</v>
      </c>
      <c r="AI8" s="20">
        <f t="shared" si="2"/>
        <v>2052</v>
      </c>
      <c r="AJ8" s="20">
        <f t="shared" si="2"/>
        <v>2053</v>
      </c>
      <c r="AK8" s="20">
        <f t="shared" si="2"/>
        <v>2054</v>
      </c>
      <c r="AL8" s="20">
        <f t="shared" si="2"/>
        <v>2055</v>
      </c>
      <c r="AM8" s="20">
        <f t="shared" si="2"/>
        <v>2056</v>
      </c>
      <c r="AN8" s="20">
        <f t="shared" si="2"/>
        <v>2057</v>
      </c>
      <c r="AO8" s="20">
        <f t="shared" si="2"/>
        <v>2058</v>
      </c>
      <c r="AP8" s="20">
        <f t="shared" si="2"/>
        <v>2059</v>
      </c>
      <c r="AQ8" s="20">
        <f t="shared" si="2"/>
        <v>2060</v>
      </c>
      <c r="AR8" s="20">
        <f t="shared" si="2"/>
        <v>2061</v>
      </c>
      <c r="AS8" s="20">
        <f t="shared" si="2"/>
        <v>2062</v>
      </c>
      <c r="AT8" s="20">
        <f t="shared" si="2"/>
        <v>2063</v>
      </c>
      <c r="AU8" s="20">
        <f t="shared" si="2"/>
        <v>2064</v>
      </c>
      <c r="AV8" s="20">
        <f t="shared" si="2"/>
        <v>2065</v>
      </c>
      <c r="AW8" s="20">
        <f t="shared" si="2"/>
        <v>2066</v>
      </c>
      <c r="AX8" s="21">
        <f t="shared" si="2"/>
        <v>2067</v>
      </c>
      <c r="AY8" s="22"/>
      <c r="AZ8" s="22"/>
      <c r="BA8" s="22"/>
      <c r="BB8" s="22"/>
      <c r="BC8" s="22"/>
    </row>
    <row r="9" spans="1:55" x14ac:dyDescent="0.3">
      <c r="B9" s="23"/>
      <c r="C9" s="6" t="s">
        <v>9</v>
      </c>
      <c r="D9" s="17"/>
      <c r="E9" s="24">
        <v>0</v>
      </c>
      <c r="F9" s="25">
        <f>E9+1</f>
        <v>1</v>
      </c>
      <c r="G9" s="26">
        <f t="shared" si="0"/>
        <v>2</v>
      </c>
      <c r="H9" s="26">
        <f t="shared" si="0"/>
        <v>3</v>
      </c>
      <c r="I9" s="26">
        <f t="shared" si="0"/>
        <v>4</v>
      </c>
      <c r="J9" s="26">
        <f t="shared" si="0"/>
        <v>5</v>
      </c>
      <c r="K9" s="26">
        <f t="shared" si="0"/>
        <v>6</v>
      </c>
      <c r="L9" s="26">
        <f t="shared" si="0"/>
        <v>7</v>
      </c>
      <c r="M9" s="26">
        <f t="shared" si="0"/>
        <v>8</v>
      </c>
      <c r="N9" s="26">
        <f t="shared" si="0"/>
        <v>9</v>
      </c>
      <c r="O9" s="26">
        <f t="shared" si="0"/>
        <v>10</v>
      </c>
      <c r="P9" s="26">
        <f t="shared" si="0"/>
        <v>11</v>
      </c>
      <c r="Q9" s="26">
        <f t="shared" si="0"/>
        <v>12</v>
      </c>
      <c r="R9" s="26">
        <f t="shared" si="0"/>
        <v>13</v>
      </c>
      <c r="S9" s="26">
        <f t="shared" si="0"/>
        <v>14</v>
      </c>
      <c r="T9" s="26">
        <f t="shared" si="0"/>
        <v>15</v>
      </c>
      <c r="U9" s="26">
        <f t="shared" si="0"/>
        <v>16</v>
      </c>
      <c r="V9" s="26">
        <f t="shared" si="0"/>
        <v>17</v>
      </c>
      <c r="W9" s="26">
        <f t="shared" si="1"/>
        <v>18</v>
      </c>
      <c r="X9" s="26">
        <f t="shared" si="1"/>
        <v>19</v>
      </c>
      <c r="Y9" s="26">
        <f t="shared" si="1"/>
        <v>20</v>
      </c>
      <c r="Z9" s="26">
        <f t="shared" si="1"/>
        <v>21</v>
      </c>
      <c r="AA9" s="26">
        <f t="shared" si="1"/>
        <v>22</v>
      </c>
      <c r="AB9" s="26">
        <f t="shared" si="1"/>
        <v>23</v>
      </c>
      <c r="AC9" s="26">
        <f t="shared" si="1"/>
        <v>24</v>
      </c>
      <c r="AD9" s="26">
        <f t="shared" si="1"/>
        <v>25</v>
      </c>
      <c r="AE9" s="26">
        <f t="shared" si="1"/>
        <v>26</v>
      </c>
      <c r="AF9" s="26">
        <f t="shared" si="1"/>
        <v>27</v>
      </c>
      <c r="AG9" s="26">
        <f t="shared" si="1"/>
        <v>28</v>
      </c>
      <c r="AH9" s="26">
        <f t="shared" si="1"/>
        <v>29</v>
      </c>
      <c r="AI9" s="26">
        <f t="shared" si="1"/>
        <v>30</v>
      </c>
      <c r="AJ9" s="26">
        <f t="shared" si="1"/>
        <v>31</v>
      </c>
      <c r="AK9" s="26">
        <f t="shared" si="1"/>
        <v>32</v>
      </c>
      <c r="AL9" s="26">
        <f t="shared" si="1"/>
        <v>33</v>
      </c>
      <c r="AM9" s="26">
        <f t="shared" ref="AM9:AX9" si="3">AL9+1</f>
        <v>34</v>
      </c>
      <c r="AN9" s="26">
        <f t="shared" si="3"/>
        <v>35</v>
      </c>
      <c r="AO9" s="26">
        <f t="shared" si="3"/>
        <v>36</v>
      </c>
      <c r="AP9" s="26">
        <f t="shared" si="3"/>
        <v>37</v>
      </c>
      <c r="AQ9" s="26">
        <f t="shared" si="3"/>
        <v>38</v>
      </c>
      <c r="AR9" s="26">
        <f t="shared" si="3"/>
        <v>39</v>
      </c>
      <c r="AS9" s="26">
        <f t="shared" si="3"/>
        <v>40</v>
      </c>
      <c r="AT9" s="26">
        <f t="shared" si="3"/>
        <v>41</v>
      </c>
      <c r="AU9" s="26">
        <f t="shared" si="3"/>
        <v>42</v>
      </c>
      <c r="AV9" s="26">
        <f t="shared" si="3"/>
        <v>43</v>
      </c>
      <c r="AW9" s="26">
        <f t="shared" si="3"/>
        <v>44</v>
      </c>
      <c r="AX9" s="27">
        <f t="shared" si="3"/>
        <v>45</v>
      </c>
      <c r="AY9" s="22"/>
      <c r="AZ9" s="22"/>
      <c r="BA9" s="22"/>
      <c r="BB9" s="22"/>
      <c r="BC9" s="22"/>
    </row>
    <row r="10" spans="1:55" x14ac:dyDescent="0.3">
      <c r="B10" s="23"/>
      <c r="C10" s="28"/>
      <c r="D10" s="17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17"/>
      <c r="AZ10" s="17"/>
      <c r="BA10" s="17"/>
      <c r="BB10" s="17"/>
      <c r="BC10" s="17"/>
    </row>
    <row r="11" spans="1:55" x14ac:dyDescent="0.3">
      <c r="B11" s="23"/>
      <c r="C11" s="28"/>
      <c r="D11" s="17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17"/>
      <c r="AZ11" s="17"/>
      <c r="BA11" s="17"/>
      <c r="BB11" s="17"/>
      <c r="BC11" s="17"/>
    </row>
    <row r="12" spans="1:55" x14ac:dyDescent="0.3">
      <c r="B12" s="23"/>
      <c r="C12" s="6" t="s">
        <v>10</v>
      </c>
      <c r="D12" s="35">
        <f t="shared" ref="D12:D53" si="4">NPV(WACC,F12:AX12)</f>
        <v>1110.1363639744818</v>
      </c>
      <c r="E12" s="35">
        <v>0</v>
      </c>
      <c r="F12" s="36">
        <f t="shared" ref="F12:AX12" si="5">F349</f>
        <v>0</v>
      </c>
      <c r="G12" s="36">
        <f t="shared" si="5"/>
        <v>0</v>
      </c>
      <c r="H12" s="36">
        <f t="shared" si="5"/>
        <v>100</v>
      </c>
      <c r="I12" s="36">
        <f t="shared" si="5"/>
        <v>100</v>
      </c>
      <c r="J12" s="36">
        <f t="shared" si="5"/>
        <v>100</v>
      </c>
      <c r="K12" s="36">
        <f t="shared" si="5"/>
        <v>100</v>
      </c>
      <c r="L12" s="36">
        <f t="shared" si="5"/>
        <v>100</v>
      </c>
      <c r="M12" s="36">
        <f t="shared" si="5"/>
        <v>100</v>
      </c>
      <c r="N12" s="36">
        <f t="shared" si="5"/>
        <v>100</v>
      </c>
      <c r="O12" s="36">
        <f t="shared" si="5"/>
        <v>100</v>
      </c>
      <c r="P12" s="36">
        <f t="shared" si="5"/>
        <v>100</v>
      </c>
      <c r="Q12" s="36">
        <f t="shared" si="5"/>
        <v>100</v>
      </c>
      <c r="R12" s="36">
        <f t="shared" si="5"/>
        <v>100</v>
      </c>
      <c r="S12" s="36">
        <f t="shared" si="5"/>
        <v>100</v>
      </c>
      <c r="T12" s="36">
        <f t="shared" si="5"/>
        <v>100</v>
      </c>
      <c r="U12" s="36">
        <f t="shared" si="5"/>
        <v>100</v>
      </c>
      <c r="V12" s="36">
        <f t="shared" si="5"/>
        <v>100</v>
      </c>
      <c r="W12" s="36">
        <f t="shared" si="5"/>
        <v>100</v>
      </c>
      <c r="X12" s="36">
        <f t="shared" si="5"/>
        <v>100</v>
      </c>
      <c r="Y12" s="36">
        <f t="shared" si="5"/>
        <v>100</v>
      </c>
      <c r="Z12" s="36">
        <f t="shared" si="5"/>
        <v>100</v>
      </c>
      <c r="AA12" s="36">
        <f t="shared" si="5"/>
        <v>100</v>
      </c>
      <c r="AB12" s="36">
        <f t="shared" si="5"/>
        <v>100</v>
      </c>
      <c r="AC12" s="36">
        <f t="shared" si="5"/>
        <v>100</v>
      </c>
      <c r="AD12" s="36">
        <f t="shared" si="5"/>
        <v>100</v>
      </c>
      <c r="AE12" s="36">
        <f t="shared" si="5"/>
        <v>100</v>
      </c>
      <c r="AF12" s="36">
        <f t="shared" si="5"/>
        <v>100</v>
      </c>
      <c r="AG12" s="36">
        <f t="shared" si="5"/>
        <v>100</v>
      </c>
      <c r="AH12" s="36">
        <f t="shared" si="5"/>
        <v>100</v>
      </c>
      <c r="AI12" s="36">
        <f t="shared" si="5"/>
        <v>100</v>
      </c>
      <c r="AJ12" s="36">
        <f t="shared" si="5"/>
        <v>100</v>
      </c>
      <c r="AK12" s="36">
        <f t="shared" si="5"/>
        <v>100</v>
      </c>
      <c r="AL12" s="36">
        <f t="shared" si="5"/>
        <v>0</v>
      </c>
      <c r="AM12" s="36">
        <f t="shared" si="5"/>
        <v>0</v>
      </c>
      <c r="AN12" s="36">
        <f t="shared" si="5"/>
        <v>0</v>
      </c>
      <c r="AO12" s="36">
        <f t="shared" si="5"/>
        <v>0</v>
      </c>
      <c r="AP12" s="36">
        <f t="shared" si="5"/>
        <v>0</v>
      </c>
      <c r="AQ12" s="36">
        <f t="shared" si="5"/>
        <v>0</v>
      </c>
      <c r="AR12" s="36">
        <f t="shared" si="5"/>
        <v>0</v>
      </c>
      <c r="AS12" s="36">
        <f t="shared" si="5"/>
        <v>0</v>
      </c>
      <c r="AT12" s="36">
        <f t="shared" si="5"/>
        <v>0</v>
      </c>
      <c r="AU12" s="36">
        <f t="shared" si="5"/>
        <v>0</v>
      </c>
      <c r="AV12" s="36">
        <f t="shared" si="5"/>
        <v>0</v>
      </c>
      <c r="AW12" s="36">
        <f t="shared" si="5"/>
        <v>0</v>
      </c>
      <c r="AX12" s="36">
        <f t="shared" si="5"/>
        <v>0</v>
      </c>
      <c r="AY12" s="17"/>
      <c r="AZ12" s="17"/>
      <c r="BA12" s="17"/>
      <c r="BB12" s="17"/>
      <c r="BC12" s="17"/>
    </row>
    <row r="13" spans="1:55" x14ac:dyDescent="0.3">
      <c r="B13" s="23"/>
      <c r="C13" s="6" t="s">
        <v>11</v>
      </c>
      <c r="D13" s="37">
        <f t="shared" si="4"/>
        <v>0</v>
      </c>
      <c r="E13" s="37">
        <v>0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17"/>
      <c r="AZ13" s="17"/>
      <c r="BA13" s="17"/>
      <c r="BB13" s="17"/>
      <c r="BC13" s="17"/>
    </row>
    <row r="14" spans="1:55" x14ac:dyDescent="0.3">
      <c r="A14" s="39"/>
      <c r="B14" s="23"/>
      <c r="C14" s="40" t="s">
        <v>12</v>
      </c>
      <c r="D14" s="41">
        <f t="shared" si="4"/>
        <v>136217.3124483834</v>
      </c>
      <c r="E14" s="41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>
        <v>31889.117431640625</v>
      </c>
      <c r="V14" s="43">
        <v>32048.356617647059</v>
      </c>
      <c r="W14" s="43">
        <v>32125.333116319445</v>
      </c>
      <c r="X14" s="43">
        <v>32224.792351973683</v>
      </c>
      <c r="Y14" s="43">
        <v>37684.6025390625</v>
      </c>
      <c r="Z14" s="43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17"/>
      <c r="AZ14" s="17"/>
      <c r="BA14" s="17"/>
      <c r="BB14" s="17"/>
      <c r="BC14" s="17"/>
    </row>
    <row r="15" spans="1:55" x14ac:dyDescent="0.3">
      <c r="A15" s="39"/>
      <c r="B15" s="23"/>
      <c r="C15" s="6"/>
      <c r="D15" s="45">
        <f t="shared" si="4"/>
        <v>0.47911597218772789</v>
      </c>
      <c r="E15" s="45"/>
      <c r="F15" s="46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8">
        <f xml:space="preserve"> U14 / ([1]Assumptions!$P$8 * 8760 )</f>
        <v>3.6403102090913957E-2</v>
      </c>
      <c r="V15" s="48">
        <f xml:space="preserve"> V14 / ([1]Assumptions!$P$8 * 8760 )</f>
        <v>3.6584881983615362E-2</v>
      </c>
      <c r="W15" s="48">
        <f xml:space="preserve"> W14 / ([1]Assumptions!$P$8 * 8760 )</f>
        <v>3.6672754698994801E-2</v>
      </c>
      <c r="X15" s="48">
        <f xml:space="preserve"> X14 / ([1]Assumptions!$P$8 * 8760 )</f>
        <v>3.6786292639239361E-2</v>
      </c>
      <c r="Y15" s="48">
        <f xml:space="preserve"> Y14 / ([1]Assumptions!$P$8 * 8760 )</f>
        <v>4.3018952670162675E-2</v>
      </c>
      <c r="Z15" s="49">
        <f>AVERAGE(U15:Y15)</f>
        <v>3.7893196816585227E-2</v>
      </c>
      <c r="AA15" s="50">
        <f t="shared" ref="AA15:AX15" si="6">Z15</f>
        <v>3.7893196816585227E-2</v>
      </c>
      <c r="AB15" s="50">
        <f t="shared" si="6"/>
        <v>3.7893196816585227E-2</v>
      </c>
      <c r="AC15" s="50">
        <f t="shared" si="6"/>
        <v>3.7893196816585227E-2</v>
      </c>
      <c r="AD15" s="50">
        <f t="shared" si="6"/>
        <v>3.7893196816585227E-2</v>
      </c>
      <c r="AE15" s="50">
        <f t="shared" si="6"/>
        <v>3.7893196816585227E-2</v>
      </c>
      <c r="AF15" s="50">
        <f t="shared" si="6"/>
        <v>3.7893196816585227E-2</v>
      </c>
      <c r="AG15" s="50">
        <f t="shared" si="6"/>
        <v>3.7893196816585227E-2</v>
      </c>
      <c r="AH15" s="50">
        <f t="shared" si="6"/>
        <v>3.7893196816585227E-2</v>
      </c>
      <c r="AI15" s="50">
        <f t="shared" si="6"/>
        <v>3.7893196816585227E-2</v>
      </c>
      <c r="AJ15" s="50">
        <f t="shared" si="6"/>
        <v>3.7893196816585227E-2</v>
      </c>
      <c r="AK15" s="50">
        <f t="shared" si="6"/>
        <v>3.7893196816585227E-2</v>
      </c>
      <c r="AL15" s="50">
        <f t="shared" si="6"/>
        <v>3.7893196816585227E-2</v>
      </c>
      <c r="AM15" s="50">
        <f t="shared" si="6"/>
        <v>3.7893196816585227E-2</v>
      </c>
      <c r="AN15" s="50">
        <f t="shared" si="6"/>
        <v>3.7893196816585227E-2</v>
      </c>
      <c r="AO15" s="50">
        <f t="shared" si="6"/>
        <v>3.7893196816585227E-2</v>
      </c>
      <c r="AP15" s="50">
        <f t="shared" si="6"/>
        <v>3.7893196816585227E-2</v>
      </c>
      <c r="AQ15" s="50">
        <f t="shared" si="6"/>
        <v>3.7893196816585227E-2</v>
      </c>
      <c r="AR15" s="50">
        <f t="shared" si="6"/>
        <v>3.7893196816585227E-2</v>
      </c>
      <c r="AS15" s="50">
        <f t="shared" si="6"/>
        <v>3.7893196816585227E-2</v>
      </c>
      <c r="AT15" s="50">
        <f t="shared" si="6"/>
        <v>3.7893196816585227E-2</v>
      </c>
      <c r="AU15" s="50">
        <f t="shared" si="6"/>
        <v>3.7893196816585227E-2</v>
      </c>
      <c r="AV15" s="50">
        <f t="shared" si="6"/>
        <v>3.7893196816585227E-2</v>
      </c>
      <c r="AW15" s="50">
        <f t="shared" si="6"/>
        <v>3.7893196816585227E-2</v>
      </c>
      <c r="AX15" s="50">
        <f t="shared" si="6"/>
        <v>3.7893196816585227E-2</v>
      </c>
      <c r="AY15" s="17"/>
      <c r="AZ15" s="17"/>
      <c r="BA15" s="17"/>
      <c r="BB15" s="17"/>
      <c r="BC15" s="17"/>
    </row>
    <row r="16" spans="1:55" x14ac:dyDescent="0.3">
      <c r="B16" s="23"/>
      <c r="C16" s="28"/>
      <c r="D16" s="51">
        <f t="shared" si="4"/>
        <v>0</v>
      </c>
      <c r="E16" s="51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3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17"/>
      <c r="AZ16" s="17"/>
      <c r="BA16" s="17"/>
      <c r="BB16" s="17"/>
      <c r="BC16" s="17"/>
    </row>
    <row r="17" spans="2:55" ht="18" x14ac:dyDescent="0.35">
      <c r="B17" s="55" t="s">
        <v>13</v>
      </c>
      <c r="C17" s="6"/>
      <c r="D17" s="56">
        <f t="shared" si="4"/>
        <v>0</v>
      </c>
      <c r="E17" s="56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17"/>
      <c r="AZ17" s="17"/>
      <c r="BA17" s="17"/>
      <c r="BB17" s="17"/>
      <c r="BC17" s="17"/>
    </row>
    <row r="18" spans="2:55" x14ac:dyDescent="0.3">
      <c r="B18" s="6"/>
      <c r="C18" s="6"/>
      <c r="D18" s="56">
        <f t="shared" si="4"/>
        <v>0</v>
      </c>
      <c r="E18" s="5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17"/>
      <c r="AZ18" s="17"/>
      <c r="BA18" s="17"/>
      <c r="BB18" s="17"/>
      <c r="BC18" s="17"/>
    </row>
    <row r="19" spans="2:55" x14ac:dyDescent="0.3">
      <c r="C19" s="57" t="s">
        <v>14</v>
      </c>
      <c r="D19" s="58">
        <f t="shared" si="4"/>
        <v>0</v>
      </c>
      <c r="E19" s="58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17"/>
      <c r="AZ19" s="17"/>
      <c r="BA19" s="17"/>
      <c r="BB19" s="17"/>
      <c r="BC19" s="17"/>
    </row>
    <row r="20" spans="2:55" x14ac:dyDescent="0.3">
      <c r="B20" s="17"/>
      <c r="C20" s="6" t="s">
        <v>15</v>
      </c>
      <c r="D20" s="61">
        <f t="shared" si="4"/>
        <v>36099.433855339827</v>
      </c>
      <c r="E20" s="61">
        <v>0</v>
      </c>
      <c r="F20" s="62">
        <f>(F42+F45+F49+F51+F76+F101)/$D$78+F289</f>
        <v>0</v>
      </c>
      <c r="G20" s="62">
        <f>(G42+G45+G49+G51+G76+G101)/$D$78</f>
        <v>-3694.5279999999998</v>
      </c>
      <c r="H20" s="62">
        <f t="shared" ref="H20:AX20" si="7">(H42+H45+H49+H51+H76+H101)/$D$78</f>
        <v>6611.4408521878404</v>
      </c>
      <c r="I20" s="62">
        <f t="shared" si="7"/>
        <v>6443.7428012842292</v>
      </c>
      <c r="J20" s="62">
        <f t="shared" si="7"/>
        <v>6458.4742012092211</v>
      </c>
      <c r="K20" s="62">
        <f t="shared" si="7"/>
        <v>6283.85811486697</v>
      </c>
      <c r="L20" s="62">
        <f t="shared" si="7"/>
        <v>6145.5663956427961</v>
      </c>
      <c r="M20" s="62">
        <f t="shared" si="7"/>
        <v>4809.8363702044908</v>
      </c>
      <c r="N20" s="62">
        <f t="shared" si="7"/>
        <v>4526.1732997305398</v>
      </c>
      <c r="O20" s="62">
        <f t="shared" si="7"/>
        <v>3750.5769820432247</v>
      </c>
      <c r="P20" s="62">
        <f t="shared" si="7"/>
        <v>3347.6886456497064</v>
      </c>
      <c r="Q20" s="62">
        <f t="shared" si="7"/>
        <v>3929.9414150823332</v>
      </c>
      <c r="R20" s="62">
        <f t="shared" si="7"/>
        <v>3772.9769179867608</v>
      </c>
      <c r="S20" s="62">
        <f t="shared" si="7"/>
        <v>3276.1453226997774</v>
      </c>
      <c r="T20" s="62">
        <f t="shared" si="7"/>
        <v>2668.9953767665997</v>
      </c>
      <c r="U20" s="62">
        <f t="shared" si="7"/>
        <v>1079.6704464210761</v>
      </c>
      <c r="V20" s="62">
        <f t="shared" si="7"/>
        <v>223.8705570528964</v>
      </c>
      <c r="W20" s="62">
        <f t="shared" si="7"/>
        <v>550.41443468649311</v>
      </c>
      <c r="X20" s="62">
        <f t="shared" si="7"/>
        <v>111.63854849690962</v>
      </c>
      <c r="Y20" s="62">
        <f t="shared" si="7"/>
        <v>368.18515438857031</v>
      </c>
      <c r="Z20" s="62">
        <f t="shared" si="7"/>
        <v>264.69333966350518</v>
      </c>
      <c r="AA20" s="62">
        <f t="shared" si="7"/>
        <v>494.95206880629303</v>
      </c>
      <c r="AB20" s="62">
        <f t="shared" si="7"/>
        <v>-276.88176958636882</v>
      </c>
      <c r="AC20" s="62">
        <f t="shared" si="7"/>
        <v>-1668.4123147028638</v>
      </c>
      <c r="AD20" s="62">
        <f t="shared" si="7"/>
        <v>1026.9469157887099</v>
      </c>
      <c r="AE20" s="62">
        <f t="shared" si="7"/>
        <v>968.23667627855605</v>
      </c>
      <c r="AF20" s="62">
        <f t="shared" si="7"/>
        <v>913.09664501663008</v>
      </c>
      <c r="AG20" s="62">
        <f t="shared" si="7"/>
        <v>861.61607720913617</v>
      </c>
      <c r="AH20" s="62">
        <f t="shared" si="7"/>
        <v>813.88645944243899</v>
      </c>
      <c r="AI20" s="62">
        <f t="shared" si="7"/>
        <v>770.00156546755443</v>
      </c>
      <c r="AJ20" s="62">
        <f t="shared" si="7"/>
        <v>730.05751337927961</v>
      </c>
      <c r="AK20" s="62">
        <f t="shared" si="7"/>
        <v>694.15282422478049</v>
      </c>
      <c r="AL20" s="62">
        <f t="shared" si="7"/>
        <v>1.8775217195300833E-12</v>
      </c>
      <c r="AM20" s="62">
        <f t="shared" si="7"/>
        <v>1.8775217195300833E-12</v>
      </c>
      <c r="AN20" s="62">
        <f t="shared" si="7"/>
        <v>1.8775217195300833E-12</v>
      </c>
      <c r="AO20" s="62">
        <f t="shared" si="7"/>
        <v>1.8775217195300833E-12</v>
      </c>
      <c r="AP20" s="62">
        <f t="shared" si="7"/>
        <v>1.8775217195300833E-12</v>
      </c>
      <c r="AQ20" s="62">
        <f t="shared" si="7"/>
        <v>1.8775217195300833E-12</v>
      </c>
      <c r="AR20" s="62">
        <f t="shared" si="7"/>
        <v>1.8775217195300833E-12</v>
      </c>
      <c r="AS20" s="62">
        <f t="shared" si="7"/>
        <v>1.8775217195300833E-12</v>
      </c>
      <c r="AT20" s="62">
        <f t="shared" si="7"/>
        <v>1.8775217195300833E-12</v>
      </c>
      <c r="AU20" s="62">
        <f t="shared" si="7"/>
        <v>1.8775217195300833E-12</v>
      </c>
      <c r="AV20" s="62">
        <f t="shared" si="7"/>
        <v>1.8775217195300833E-12</v>
      </c>
      <c r="AW20" s="62">
        <f t="shared" si="7"/>
        <v>1.8775217195300833E-12</v>
      </c>
      <c r="AX20" s="62">
        <f t="shared" si="7"/>
        <v>1.8775217195300833E-12</v>
      </c>
      <c r="AY20" s="17"/>
      <c r="AZ20" s="17"/>
      <c r="BA20" s="17"/>
      <c r="BB20" s="17"/>
      <c r="BC20" s="17"/>
    </row>
    <row r="21" spans="2:55" x14ac:dyDescent="0.3">
      <c r="B21" s="17"/>
      <c r="C21" s="6" t="s">
        <v>16</v>
      </c>
      <c r="D21" s="63">
        <f t="shared" si="4"/>
        <v>0</v>
      </c>
      <c r="E21" s="63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17"/>
      <c r="AZ21" s="17"/>
      <c r="BA21" s="17"/>
      <c r="BB21" s="17"/>
      <c r="BC21" s="17"/>
    </row>
    <row r="22" spans="2:55" x14ac:dyDescent="0.3">
      <c r="B22" s="17"/>
      <c r="C22" s="6" t="s">
        <v>17</v>
      </c>
      <c r="D22" s="64">
        <f t="shared" si="4"/>
        <v>0</v>
      </c>
      <c r="E22" s="64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17"/>
      <c r="AZ22" s="17"/>
      <c r="BA22" s="17"/>
      <c r="BB22" s="17"/>
      <c r="BC22" s="17"/>
    </row>
    <row r="23" spans="2:55" x14ac:dyDescent="0.3">
      <c r="B23" s="17"/>
      <c r="C23" s="28" t="s">
        <v>18</v>
      </c>
      <c r="D23" s="56">
        <f t="shared" si="4"/>
        <v>36099.433855339827</v>
      </c>
      <c r="E23" s="56">
        <f t="shared" ref="E23:AX23" si="8">SUM(E20:E22)</f>
        <v>0</v>
      </c>
      <c r="F23" s="53">
        <f t="shared" si="8"/>
        <v>0</v>
      </c>
      <c r="G23" s="53">
        <f t="shared" si="8"/>
        <v>-3694.5279999999998</v>
      </c>
      <c r="H23" s="53">
        <f t="shared" si="8"/>
        <v>6611.4408521878404</v>
      </c>
      <c r="I23" s="53">
        <f t="shared" si="8"/>
        <v>6443.7428012842292</v>
      </c>
      <c r="J23" s="53">
        <f t="shared" si="8"/>
        <v>6458.4742012092211</v>
      </c>
      <c r="K23" s="53">
        <f t="shared" si="8"/>
        <v>6283.85811486697</v>
      </c>
      <c r="L23" s="53">
        <f t="shared" si="8"/>
        <v>6145.5663956427961</v>
      </c>
      <c r="M23" s="53">
        <f t="shared" si="8"/>
        <v>4809.8363702044908</v>
      </c>
      <c r="N23" s="53">
        <f t="shared" si="8"/>
        <v>4526.1732997305398</v>
      </c>
      <c r="O23" s="53">
        <f t="shared" si="8"/>
        <v>3750.5769820432247</v>
      </c>
      <c r="P23" s="53">
        <f t="shared" si="8"/>
        <v>3347.6886456497064</v>
      </c>
      <c r="Q23" s="53">
        <f t="shared" si="8"/>
        <v>3929.9414150823332</v>
      </c>
      <c r="R23" s="53">
        <f t="shared" si="8"/>
        <v>3772.9769179867608</v>
      </c>
      <c r="S23" s="53">
        <f t="shared" si="8"/>
        <v>3276.1453226997774</v>
      </c>
      <c r="T23" s="53">
        <f t="shared" si="8"/>
        <v>2668.9953767665997</v>
      </c>
      <c r="U23" s="53">
        <f t="shared" si="8"/>
        <v>1079.6704464210761</v>
      </c>
      <c r="V23" s="53">
        <f t="shared" si="8"/>
        <v>223.8705570528964</v>
      </c>
      <c r="W23" s="53">
        <f t="shared" si="8"/>
        <v>550.41443468649311</v>
      </c>
      <c r="X23" s="53">
        <f t="shared" si="8"/>
        <v>111.63854849690962</v>
      </c>
      <c r="Y23" s="53">
        <f t="shared" si="8"/>
        <v>368.18515438857031</v>
      </c>
      <c r="Z23" s="53">
        <f t="shared" si="8"/>
        <v>264.69333966350518</v>
      </c>
      <c r="AA23" s="53">
        <f t="shared" si="8"/>
        <v>494.95206880629303</v>
      </c>
      <c r="AB23" s="53">
        <f t="shared" si="8"/>
        <v>-276.88176958636882</v>
      </c>
      <c r="AC23" s="53">
        <f t="shared" si="8"/>
        <v>-1668.4123147028638</v>
      </c>
      <c r="AD23" s="53">
        <f t="shared" si="8"/>
        <v>1026.9469157887099</v>
      </c>
      <c r="AE23" s="53">
        <f t="shared" si="8"/>
        <v>968.23667627855605</v>
      </c>
      <c r="AF23" s="53">
        <f t="shared" si="8"/>
        <v>913.09664501663008</v>
      </c>
      <c r="AG23" s="53">
        <f t="shared" si="8"/>
        <v>861.61607720913617</v>
      </c>
      <c r="AH23" s="53">
        <f t="shared" si="8"/>
        <v>813.88645944243899</v>
      </c>
      <c r="AI23" s="53">
        <f t="shared" si="8"/>
        <v>770.00156546755443</v>
      </c>
      <c r="AJ23" s="53">
        <f t="shared" si="8"/>
        <v>730.05751337927961</v>
      </c>
      <c r="AK23" s="53">
        <f t="shared" si="8"/>
        <v>694.15282422478049</v>
      </c>
      <c r="AL23" s="53">
        <f t="shared" si="8"/>
        <v>1.8775217195300833E-12</v>
      </c>
      <c r="AM23" s="53">
        <f t="shared" si="8"/>
        <v>1.8775217195300833E-12</v>
      </c>
      <c r="AN23" s="53">
        <f t="shared" si="8"/>
        <v>1.8775217195300833E-12</v>
      </c>
      <c r="AO23" s="53">
        <f t="shared" si="8"/>
        <v>1.8775217195300833E-12</v>
      </c>
      <c r="AP23" s="53">
        <f t="shared" si="8"/>
        <v>1.8775217195300833E-12</v>
      </c>
      <c r="AQ23" s="53">
        <f t="shared" si="8"/>
        <v>1.8775217195300833E-12</v>
      </c>
      <c r="AR23" s="53">
        <f t="shared" si="8"/>
        <v>1.8775217195300833E-12</v>
      </c>
      <c r="AS23" s="53">
        <f t="shared" si="8"/>
        <v>1.8775217195300833E-12</v>
      </c>
      <c r="AT23" s="53">
        <f t="shared" si="8"/>
        <v>1.8775217195300833E-12</v>
      </c>
      <c r="AU23" s="53">
        <f t="shared" si="8"/>
        <v>1.8775217195300833E-12</v>
      </c>
      <c r="AV23" s="53">
        <f t="shared" si="8"/>
        <v>1.8775217195300833E-12</v>
      </c>
      <c r="AW23" s="53">
        <f t="shared" si="8"/>
        <v>1.8775217195300833E-12</v>
      </c>
      <c r="AX23" s="53">
        <f t="shared" si="8"/>
        <v>1.8775217195300833E-12</v>
      </c>
      <c r="AY23" s="17"/>
      <c r="AZ23" s="17"/>
      <c r="BA23" s="17"/>
      <c r="BB23" s="17"/>
      <c r="BC23" s="17"/>
    </row>
    <row r="24" spans="2:55" x14ac:dyDescent="0.3">
      <c r="B24" s="6"/>
      <c r="C24" s="6"/>
      <c r="D24" s="56">
        <f t="shared" si="4"/>
        <v>0</v>
      </c>
      <c r="E24" s="56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17"/>
      <c r="AZ24" s="17"/>
      <c r="BA24" s="17"/>
      <c r="BB24" s="17"/>
      <c r="BC24" s="17"/>
    </row>
    <row r="25" spans="2:55" x14ac:dyDescent="0.3">
      <c r="C25" s="57" t="s">
        <v>19</v>
      </c>
      <c r="D25" s="58">
        <f t="shared" si="4"/>
        <v>0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17"/>
      <c r="AZ25" s="17"/>
      <c r="BA25" s="17"/>
      <c r="BB25" s="17"/>
      <c r="BC25" s="17"/>
    </row>
    <row r="26" spans="2:55" x14ac:dyDescent="0.3">
      <c r="B26" s="17"/>
      <c r="C26" s="66" t="s">
        <v>20</v>
      </c>
      <c r="D26" s="61">
        <f t="shared" si="4"/>
        <v>0</v>
      </c>
      <c r="E26" s="61">
        <v>0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9"/>
      <c r="AY26" s="17"/>
      <c r="AZ26" s="17"/>
      <c r="BA26" s="17"/>
      <c r="BB26" s="17"/>
      <c r="BC26" s="17"/>
    </row>
    <row r="27" spans="2:55" x14ac:dyDescent="0.3">
      <c r="B27" s="17"/>
      <c r="C27" s="17" t="s">
        <v>21</v>
      </c>
      <c r="D27" s="63">
        <f t="shared" si="4"/>
        <v>0</v>
      </c>
      <c r="E27" s="63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1"/>
      <c r="AY27" s="17"/>
      <c r="AZ27" s="17"/>
      <c r="BA27" s="17"/>
      <c r="BB27" s="17"/>
      <c r="BC27" s="17"/>
    </row>
    <row r="28" spans="2:55" x14ac:dyDescent="0.3">
      <c r="B28" s="17"/>
      <c r="C28" s="17" t="s">
        <v>22</v>
      </c>
      <c r="D28" s="63">
        <f t="shared" si="4"/>
        <v>-46221.69217790597</v>
      </c>
      <c r="E28" s="63">
        <v>0</v>
      </c>
      <c r="F28" s="38">
        <v>0</v>
      </c>
      <c r="G28" s="38">
        <v>-3694.5279999999998</v>
      </c>
      <c r="H28" s="38">
        <v>-3205.9180000000006</v>
      </c>
      <c r="I28" s="38">
        <v>-2759.7729999999992</v>
      </c>
      <c r="J28" s="38">
        <v>-2140.8920000000007</v>
      </c>
      <c r="K28" s="38">
        <v>-1908.5470000000005</v>
      </c>
      <c r="L28" s="38">
        <v>-1715.2049999999999</v>
      </c>
      <c r="M28" s="38">
        <v>-2776.3959999999997</v>
      </c>
      <c r="N28" s="38">
        <v>-2897.5320000000002</v>
      </c>
      <c r="O28" s="38">
        <v>-3567.8090000000002</v>
      </c>
      <c r="P28" s="38">
        <v>-3867.7830000000004</v>
      </c>
      <c r="Q28" s="38">
        <v>-3185.0810000000001</v>
      </c>
      <c r="R28" s="38">
        <v>-3244.1229999999996</v>
      </c>
      <c r="S28" s="38">
        <v>-3645.6219999999994</v>
      </c>
      <c r="T28" s="38">
        <v>-4160.0940000000001</v>
      </c>
      <c r="U28" s="38">
        <v>-5659.4619999999995</v>
      </c>
      <c r="V28" s="38">
        <v>-6428.0940000000001</v>
      </c>
      <c r="W28" s="38">
        <v>-6017.241</v>
      </c>
      <c r="X28" s="38">
        <v>-6374.6379999999999</v>
      </c>
      <c r="Y28" s="38">
        <v>-6039.7160000000003</v>
      </c>
      <c r="Z28" s="38">
        <v>-6067.9109999999991</v>
      </c>
      <c r="AA28" s="38">
        <v>-5765.5109999999995</v>
      </c>
      <c r="AB28" s="38">
        <v>-6468.4380000000001</v>
      </c>
      <c r="AC28" s="38">
        <v>-7794.3770000000004</v>
      </c>
      <c r="AD28" s="38">
        <v>-5036.8244000000004</v>
      </c>
      <c r="AE28" s="38">
        <v>-5036.8244000000004</v>
      </c>
      <c r="AF28" s="38">
        <v>-5036.8244000000004</v>
      </c>
      <c r="AG28" s="38">
        <v>-5036.8244000000004</v>
      </c>
      <c r="AH28" s="38">
        <v>-5036.8244000000004</v>
      </c>
      <c r="AI28" s="38">
        <v>-5036.8244000000004</v>
      </c>
      <c r="AJ28" s="38">
        <v>-5036.8244000000004</v>
      </c>
      <c r="AK28" s="38">
        <v>-5036.8244000000004</v>
      </c>
      <c r="AL28" s="38">
        <f t="shared" ref="AL28:AX28" si="9">AL352*AL13/1000</f>
        <v>0</v>
      </c>
      <c r="AM28" s="38">
        <f t="shared" si="9"/>
        <v>0</v>
      </c>
      <c r="AN28" s="38">
        <f t="shared" si="9"/>
        <v>0</v>
      </c>
      <c r="AO28" s="38">
        <f t="shared" si="9"/>
        <v>0</v>
      </c>
      <c r="AP28" s="38">
        <f t="shared" si="9"/>
        <v>0</v>
      </c>
      <c r="AQ28" s="38">
        <f t="shared" si="9"/>
        <v>0</v>
      </c>
      <c r="AR28" s="38">
        <f t="shared" si="9"/>
        <v>0</v>
      </c>
      <c r="AS28" s="38">
        <f t="shared" si="9"/>
        <v>0</v>
      </c>
      <c r="AT28" s="38">
        <f t="shared" si="9"/>
        <v>0</v>
      </c>
      <c r="AU28" s="38">
        <f t="shared" si="9"/>
        <v>0</v>
      </c>
      <c r="AV28" s="38">
        <f t="shared" si="9"/>
        <v>0</v>
      </c>
      <c r="AW28" s="38">
        <f t="shared" si="9"/>
        <v>0</v>
      </c>
      <c r="AX28" s="38">
        <f t="shared" si="9"/>
        <v>0</v>
      </c>
      <c r="AY28" s="17"/>
      <c r="AZ28" s="17"/>
      <c r="BA28" s="17"/>
      <c r="BB28" s="17"/>
      <c r="BC28" s="17"/>
    </row>
    <row r="29" spans="2:55" x14ac:dyDescent="0.3">
      <c r="B29" s="17"/>
      <c r="C29" s="17" t="s">
        <v>14</v>
      </c>
      <c r="D29" s="63">
        <f t="shared" si="4"/>
        <v>0</v>
      </c>
      <c r="E29" s="63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17"/>
      <c r="AZ29" s="17"/>
      <c r="BA29" s="17"/>
      <c r="BB29" s="17"/>
      <c r="BC29" s="17"/>
    </row>
    <row r="30" spans="2:55" x14ac:dyDescent="0.3">
      <c r="B30" s="6"/>
      <c r="C30" s="66" t="s">
        <v>23</v>
      </c>
      <c r="D30" s="63">
        <f t="shared" si="4"/>
        <v>0</v>
      </c>
      <c r="E30" s="63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  <c r="U30" s="72">
        <v>0</v>
      </c>
      <c r="V30" s="72">
        <v>0</v>
      </c>
      <c r="W30" s="72">
        <v>0</v>
      </c>
      <c r="X30" s="72">
        <v>0</v>
      </c>
      <c r="Y30" s="72">
        <v>0</v>
      </c>
      <c r="Z30" s="72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1"/>
      <c r="AY30" s="17"/>
      <c r="AZ30" s="17"/>
      <c r="BA30" s="17"/>
      <c r="BB30" s="17"/>
      <c r="BC30" s="17"/>
    </row>
    <row r="31" spans="2:55" x14ac:dyDescent="0.3">
      <c r="B31" s="6"/>
      <c r="C31" s="66" t="s">
        <v>24</v>
      </c>
      <c r="D31" s="64">
        <f t="shared" si="4"/>
        <v>0</v>
      </c>
      <c r="E31" s="64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43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73"/>
      <c r="AY31" s="17"/>
      <c r="AZ31" s="17"/>
      <c r="BA31" s="17"/>
      <c r="BB31" s="17"/>
      <c r="BC31" s="17"/>
    </row>
    <row r="32" spans="2:55" x14ac:dyDescent="0.3">
      <c r="B32" s="6"/>
      <c r="C32" s="28" t="s">
        <v>25</v>
      </c>
      <c r="D32" s="56">
        <f t="shared" si="4"/>
        <v>-46221.69217790597</v>
      </c>
      <c r="E32" s="56">
        <f t="shared" ref="E32:AX32" si="10">SUM(E26:E31)</f>
        <v>0</v>
      </c>
      <c r="F32" s="53">
        <f t="shared" si="10"/>
        <v>0</v>
      </c>
      <c r="G32" s="53">
        <f t="shared" si="10"/>
        <v>-3694.5279999999998</v>
      </c>
      <c r="H32" s="53">
        <f t="shared" si="10"/>
        <v>-3205.9180000000006</v>
      </c>
      <c r="I32" s="53">
        <f t="shared" si="10"/>
        <v>-2759.7729999999992</v>
      </c>
      <c r="J32" s="53">
        <f t="shared" si="10"/>
        <v>-2140.8920000000007</v>
      </c>
      <c r="K32" s="53">
        <f t="shared" si="10"/>
        <v>-1908.5470000000005</v>
      </c>
      <c r="L32" s="53">
        <f t="shared" si="10"/>
        <v>-1715.2049999999999</v>
      </c>
      <c r="M32" s="53">
        <f t="shared" si="10"/>
        <v>-2776.3959999999997</v>
      </c>
      <c r="N32" s="53">
        <f t="shared" si="10"/>
        <v>-2897.5320000000002</v>
      </c>
      <c r="O32" s="53">
        <f t="shared" si="10"/>
        <v>-3567.8090000000002</v>
      </c>
      <c r="P32" s="53">
        <f t="shared" si="10"/>
        <v>-3867.7830000000004</v>
      </c>
      <c r="Q32" s="53">
        <f t="shared" si="10"/>
        <v>-3185.0810000000001</v>
      </c>
      <c r="R32" s="53">
        <f t="shared" si="10"/>
        <v>-3244.1229999999996</v>
      </c>
      <c r="S32" s="53">
        <f t="shared" si="10"/>
        <v>-3645.6219999999994</v>
      </c>
      <c r="T32" s="53">
        <f t="shared" si="10"/>
        <v>-4160.0940000000001</v>
      </c>
      <c r="U32" s="53">
        <f t="shared" si="10"/>
        <v>-5659.4619999999995</v>
      </c>
      <c r="V32" s="53">
        <f t="shared" si="10"/>
        <v>-6428.0940000000001</v>
      </c>
      <c r="W32" s="53">
        <f t="shared" si="10"/>
        <v>-6017.241</v>
      </c>
      <c r="X32" s="53">
        <f t="shared" si="10"/>
        <v>-6374.6379999999999</v>
      </c>
      <c r="Y32" s="53">
        <f t="shared" si="10"/>
        <v>-6039.7160000000003</v>
      </c>
      <c r="Z32" s="53">
        <f t="shared" si="10"/>
        <v>-6067.9109999999991</v>
      </c>
      <c r="AA32" s="53">
        <f t="shared" si="10"/>
        <v>-5765.5109999999995</v>
      </c>
      <c r="AB32" s="53">
        <f t="shared" si="10"/>
        <v>-6468.4380000000001</v>
      </c>
      <c r="AC32" s="53">
        <f t="shared" si="10"/>
        <v>-7794.3770000000004</v>
      </c>
      <c r="AD32" s="53">
        <f t="shared" si="10"/>
        <v>-5036.8244000000004</v>
      </c>
      <c r="AE32" s="53">
        <f t="shared" si="10"/>
        <v>-5036.8244000000004</v>
      </c>
      <c r="AF32" s="53">
        <f t="shared" si="10"/>
        <v>-5036.8244000000004</v>
      </c>
      <c r="AG32" s="53">
        <f t="shared" si="10"/>
        <v>-5036.8244000000004</v>
      </c>
      <c r="AH32" s="53">
        <f t="shared" si="10"/>
        <v>-5036.8244000000004</v>
      </c>
      <c r="AI32" s="53">
        <f t="shared" si="10"/>
        <v>-5036.8244000000004</v>
      </c>
      <c r="AJ32" s="53">
        <f t="shared" si="10"/>
        <v>-5036.8244000000004</v>
      </c>
      <c r="AK32" s="53">
        <f t="shared" si="10"/>
        <v>-5036.8244000000004</v>
      </c>
      <c r="AL32" s="53">
        <f t="shared" si="10"/>
        <v>0</v>
      </c>
      <c r="AM32" s="53">
        <f t="shared" si="10"/>
        <v>0</v>
      </c>
      <c r="AN32" s="53">
        <f t="shared" si="10"/>
        <v>0</v>
      </c>
      <c r="AO32" s="53">
        <f t="shared" si="10"/>
        <v>0</v>
      </c>
      <c r="AP32" s="53">
        <f t="shared" si="10"/>
        <v>0</v>
      </c>
      <c r="AQ32" s="53">
        <f t="shared" si="10"/>
        <v>0</v>
      </c>
      <c r="AR32" s="53">
        <f t="shared" si="10"/>
        <v>0</v>
      </c>
      <c r="AS32" s="53">
        <f t="shared" si="10"/>
        <v>0</v>
      </c>
      <c r="AT32" s="53">
        <f t="shared" si="10"/>
        <v>0</v>
      </c>
      <c r="AU32" s="53">
        <f t="shared" si="10"/>
        <v>0</v>
      </c>
      <c r="AV32" s="53">
        <f t="shared" si="10"/>
        <v>0</v>
      </c>
      <c r="AW32" s="53">
        <f t="shared" si="10"/>
        <v>0</v>
      </c>
      <c r="AX32" s="53">
        <f t="shared" si="10"/>
        <v>0</v>
      </c>
      <c r="AY32" s="17"/>
      <c r="AZ32" s="17"/>
      <c r="BA32" s="17"/>
      <c r="BB32" s="17"/>
      <c r="BC32" s="17"/>
    </row>
    <row r="33" spans="2:55" x14ac:dyDescent="0.3">
      <c r="B33" s="6"/>
      <c r="C33" s="6"/>
      <c r="D33" s="54">
        <f t="shared" si="4"/>
        <v>0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17"/>
      <c r="AZ33" s="17"/>
      <c r="BA33" s="17"/>
      <c r="BB33" s="17"/>
      <c r="BC33" s="17"/>
    </row>
    <row r="34" spans="2:55" x14ac:dyDescent="0.3">
      <c r="C34" s="57" t="s">
        <v>26</v>
      </c>
      <c r="D34" s="56">
        <f t="shared" si="4"/>
        <v>0</v>
      </c>
      <c r="E34" s="56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17"/>
      <c r="AZ34" s="17"/>
      <c r="BA34" s="17"/>
      <c r="BB34" s="17"/>
      <c r="BC34" s="17"/>
    </row>
    <row r="35" spans="2:55" x14ac:dyDescent="0.3">
      <c r="B35" s="17"/>
      <c r="C35" s="17" t="s">
        <v>27</v>
      </c>
      <c r="D35" s="74">
        <f t="shared" si="4"/>
        <v>47193.601553535154</v>
      </c>
      <c r="E35" s="74">
        <v>0</v>
      </c>
      <c r="F35" s="62">
        <f t="shared" ref="F35:AX35" si="11">F12*Barrery_FOM_4Hr*((1+FOMesc)^(F8-2020))</f>
        <v>0</v>
      </c>
      <c r="G35" s="62">
        <f t="shared" si="11"/>
        <v>0</v>
      </c>
      <c r="H35" s="62">
        <f t="shared" si="11"/>
        <v>3266.8520848068497</v>
      </c>
      <c r="I35" s="62">
        <f t="shared" si="11"/>
        <v>3348.523386927021</v>
      </c>
      <c r="J35" s="62">
        <f t="shared" si="11"/>
        <v>3432.2364716001966</v>
      </c>
      <c r="K35" s="62">
        <f t="shared" si="11"/>
        <v>3518.0423833902009</v>
      </c>
      <c r="L35" s="62">
        <f t="shared" si="11"/>
        <v>3605.9934429749555</v>
      </c>
      <c r="M35" s="62">
        <f t="shared" si="11"/>
        <v>3696.1432790493295</v>
      </c>
      <c r="N35" s="62">
        <f t="shared" si="11"/>
        <v>3788.5468610255625</v>
      </c>
      <c r="O35" s="62">
        <f t="shared" si="11"/>
        <v>3883.2605325512013</v>
      </c>
      <c r="P35" s="62">
        <f t="shared" si="11"/>
        <v>3980.3420458649812</v>
      </c>
      <c r="Q35" s="62">
        <f t="shared" si="11"/>
        <v>4079.8505970116053</v>
      </c>
      <c r="R35" s="62">
        <f t="shared" si="11"/>
        <v>4181.8468619368959</v>
      </c>
      <c r="S35" s="62">
        <f t="shared" si="11"/>
        <v>4286.3930334853176</v>
      </c>
      <c r="T35" s="62">
        <f t="shared" si="11"/>
        <v>4393.5528593224508</v>
      </c>
      <c r="U35" s="62">
        <f t="shared" si="11"/>
        <v>4503.3916808055119</v>
      </c>
      <c r="V35" s="62">
        <f t="shared" si="11"/>
        <v>4615.9764728256496</v>
      </c>
      <c r="W35" s="62">
        <f t="shared" si="11"/>
        <v>4731.3758846462906</v>
      </c>
      <c r="X35" s="62">
        <f t="shared" si="11"/>
        <v>4849.6602817624471</v>
      </c>
      <c r="Y35" s="62">
        <f t="shared" si="11"/>
        <v>4970.9017888065082</v>
      </c>
      <c r="Z35" s="62">
        <f t="shared" si="11"/>
        <v>5095.174333526671</v>
      </c>
      <c r="AA35" s="62">
        <f t="shared" si="11"/>
        <v>5222.5536918648377</v>
      </c>
      <c r="AB35" s="62">
        <f t="shared" si="11"/>
        <v>5353.1175341614571</v>
      </c>
      <c r="AC35" s="62">
        <f t="shared" si="11"/>
        <v>5486.9454725154937</v>
      </c>
      <c r="AD35" s="62">
        <f t="shared" si="11"/>
        <v>5624.1191093283805</v>
      </c>
      <c r="AE35" s="62">
        <f t="shared" si="11"/>
        <v>5764.7220870615893</v>
      </c>
      <c r="AF35" s="62">
        <f t="shared" si="11"/>
        <v>5908.8401392381302</v>
      </c>
      <c r="AG35" s="62">
        <f t="shared" si="11"/>
        <v>6056.5611427190815</v>
      </c>
      <c r="AH35" s="62">
        <f t="shared" si="11"/>
        <v>6207.9751712870602</v>
      </c>
      <c r="AI35" s="62">
        <f t="shared" si="11"/>
        <v>6363.1745505692361</v>
      </c>
      <c r="AJ35" s="62">
        <f t="shared" si="11"/>
        <v>6522.2539143334661</v>
      </c>
      <c r="AK35" s="62">
        <f t="shared" si="11"/>
        <v>6685.3102621918033</v>
      </c>
      <c r="AL35" s="62">
        <f t="shared" si="11"/>
        <v>0</v>
      </c>
      <c r="AM35" s="62">
        <f t="shared" si="11"/>
        <v>0</v>
      </c>
      <c r="AN35" s="62">
        <f t="shared" si="11"/>
        <v>0</v>
      </c>
      <c r="AO35" s="62">
        <f t="shared" si="11"/>
        <v>0</v>
      </c>
      <c r="AP35" s="62">
        <f t="shared" si="11"/>
        <v>0</v>
      </c>
      <c r="AQ35" s="62">
        <f t="shared" si="11"/>
        <v>0</v>
      </c>
      <c r="AR35" s="62">
        <f t="shared" si="11"/>
        <v>0</v>
      </c>
      <c r="AS35" s="62">
        <f t="shared" si="11"/>
        <v>0</v>
      </c>
      <c r="AT35" s="62">
        <f t="shared" si="11"/>
        <v>0</v>
      </c>
      <c r="AU35" s="62">
        <f t="shared" si="11"/>
        <v>0</v>
      </c>
      <c r="AV35" s="62">
        <f t="shared" si="11"/>
        <v>0</v>
      </c>
      <c r="AW35" s="62">
        <f t="shared" si="11"/>
        <v>0</v>
      </c>
      <c r="AX35" s="62">
        <f t="shared" si="11"/>
        <v>0</v>
      </c>
      <c r="AY35" s="17"/>
      <c r="AZ35" s="17"/>
      <c r="BA35" s="17"/>
      <c r="BB35" s="17"/>
      <c r="BC35" s="17"/>
    </row>
    <row r="36" spans="2:55" x14ac:dyDescent="0.3">
      <c r="B36" s="17"/>
      <c r="C36" s="17" t="s">
        <v>28</v>
      </c>
      <c r="D36" s="75">
        <f t="shared" si="4"/>
        <v>6611.2019500015513</v>
      </c>
      <c r="E36" s="75">
        <v>0</v>
      </c>
      <c r="F36" s="38">
        <f t="shared" ref="F36:AX36" si="12">PropTaxRate*F$69*PropTaxRatio</f>
        <v>0</v>
      </c>
      <c r="G36" s="38">
        <f t="shared" si="12"/>
        <v>0</v>
      </c>
      <c r="H36" s="38">
        <f t="shared" si="12"/>
        <v>595.53061808842074</v>
      </c>
      <c r="I36" s="38">
        <f t="shared" si="12"/>
        <v>595.53061808842074</v>
      </c>
      <c r="J36" s="38">
        <f t="shared" si="12"/>
        <v>595.53061808842074</v>
      </c>
      <c r="K36" s="38">
        <f t="shared" si="12"/>
        <v>595.53061808842074</v>
      </c>
      <c r="L36" s="38">
        <f t="shared" si="12"/>
        <v>595.53061808842074</v>
      </c>
      <c r="M36" s="38">
        <f t="shared" si="12"/>
        <v>595.53061808842074</v>
      </c>
      <c r="N36" s="38">
        <f t="shared" si="12"/>
        <v>595.53061808842074</v>
      </c>
      <c r="O36" s="38">
        <f t="shared" si="12"/>
        <v>595.53061808842074</v>
      </c>
      <c r="P36" s="38">
        <f t="shared" si="12"/>
        <v>595.53061808842074</v>
      </c>
      <c r="Q36" s="38">
        <f t="shared" si="12"/>
        <v>595.53061808842074</v>
      </c>
      <c r="R36" s="38">
        <f t="shared" si="12"/>
        <v>595.53061808842074</v>
      </c>
      <c r="S36" s="38">
        <f t="shared" si="12"/>
        <v>595.53061808842074</v>
      </c>
      <c r="T36" s="38">
        <f t="shared" si="12"/>
        <v>595.53061808842074</v>
      </c>
      <c r="U36" s="38">
        <f t="shared" si="12"/>
        <v>595.53061808842074</v>
      </c>
      <c r="V36" s="38">
        <f t="shared" si="12"/>
        <v>595.53061808842074</v>
      </c>
      <c r="W36" s="38">
        <f t="shared" si="12"/>
        <v>595.53061808842074</v>
      </c>
      <c r="X36" s="38">
        <f t="shared" si="12"/>
        <v>595.53061808842074</v>
      </c>
      <c r="Y36" s="38">
        <f t="shared" si="12"/>
        <v>595.53061808842074</v>
      </c>
      <c r="Z36" s="38">
        <f t="shared" si="12"/>
        <v>595.53061808842074</v>
      </c>
      <c r="AA36" s="38">
        <f t="shared" si="12"/>
        <v>595.53061808842074</v>
      </c>
      <c r="AB36" s="38">
        <f t="shared" si="12"/>
        <v>595.53061808842074</v>
      </c>
      <c r="AC36" s="38">
        <f t="shared" si="12"/>
        <v>595.53061808842074</v>
      </c>
      <c r="AD36" s="38">
        <f t="shared" si="12"/>
        <v>595.53061808842074</v>
      </c>
      <c r="AE36" s="38">
        <f t="shared" si="12"/>
        <v>595.53061808842074</v>
      </c>
      <c r="AF36" s="38">
        <f t="shared" si="12"/>
        <v>595.53061808842074</v>
      </c>
      <c r="AG36" s="38">
        <f t="shared" si="12"/>
        <v>595.53061808842074</v>
      </c>
      <c r="AH36" s="38">
        <f t="shared" si="12"/>
        <v>595.53061808842074</v>
      </c>
      <c r="AI36" s="38">
        <f t="shared" si="12"/>
        <v>595.53061808842074</v>
      </c>
      <c r="AJ36" s="38">
        <f t="shared" si="12"/>
        <v>595.53061808842074</v>
      </c>
      <c r="AK36" s="38">
        <f t="shared" si="12"/>
        <v>595.53061808842074</v>
      </c>
      <c r="AL36" s="38">
        <f t="shared" si="12"/>
        <v>0</v>
      </c>
      <c r="AM36" s="38">
        <f t="shared" si="12"/>
        <v>0</v>
      </c>
      <c r="AN36" s="38">
        <f t="shared" si="12"/>
        <v>0</v>
      </c>
      <c r="AO36" s="38">
        <f t="shared" si="12"/>
        <v>0</v>
      </c>
      <c r="AP36" s="38">
        <f t="shared" si="12"/>
        <v>0</v>
      </c>
      <c r="AQ36" s="38">
        <f t="shared" si="12"/>
        <v>0</v>
      </c>
      <c r="AR36" s="38">
        <f t="shared" si="12"/>
        <v>0</v>
      </c>
      <c r="AS36" s="38">
        <f t="shared" si="12"/>
        <v>0</v>
      </c>
      <c r="AT36" s="38">
        <f t="shared" si="12"/>
        <v>0</v>
      </c>
      <c r="AU36" s="38">
        <f t="shared" si="12"/>
        <v>0</v>
      </c>
      <c r="AV36" s="38">
        <f t="shared" si="12"/>
        <v>0</v>
      </c>
      <c r="AW36" s="38">
        <f t="shared" si="12"/>
        <v>0</v>
      </c>
      <c r="AX36" s="38">
        <f t="shared" si="12"/>
        <v>0</v>
      </c>
      <c r="AY36" s="17"/>
      <c r="AZ36" s="17"/>
      <c r="BA36" s="17"/>
      <c r="BB36" s="17"/>
      <c r="BC36" s="17"/>
    </row>
    <row r="37" spans="2:55" x14ac:dyDescent="0.3">
      <c r="B37" s="17"/>
      <c r="C37" s="17" t="s">
        <v>29</v>
      </c>
      <c r="D37" s="75">
        <f t="shared" si="4"/>
        <v>740.22979098135113</v>
      </c>
      <c r="E37" s="75">
        <v>0</v>
      </c>
      <c r="F37" s="38">
        <f t="shared" ref="F37:AX37" si="13">F376</f>
        <v>0</v>
      </c>
      <c r="G37" s="38">
        <f t="shared" si="13"/>
        <v>0</v>
      </c>
      <c r="H37" s="38">
        <f t="shared" si="13"/>
        <v>51.240446931357873</v>
      </c>
      <c r="I37" s="38">
        <f t="shared" si="13"/>
        <v>52.521458104641816</v>
      </c>
      <c r="J37" s="38">
        <f t="shared" si="13"/>
        <v>53.834494557257855</v>
      </c>
      <c r="K37" s="38">
        <f t="shared" si="13"/>
        <v>55.180356921189293</v>
      </c>
      <c r="L37" s="38">
        <f t="shared" si="13"/>
        <v>56.559865844219019</v>
      </c>
      <c r="M37" s="38">
        <f t="shared" si="13"/>
        <v>57.973862490324485</v>
      </c>
      <c r="N37" s="38">
        <f t="shared" si="13"/>
        <v>59.423209052582592</v>
      </c>
      <c r="O37" s="38">
        <f t="shared" si="13"/>
        <v>60.908789278897153</v>
      </c>
      <c r="P37" s="38">
        <f t="shared" si="13"/>
        <v>62.431509010869576</v>
      </c>
      <c r="Q37" s="38">
        <f t="shared" si="13"/>
        <v>63.992296736141313</v>
      </c>
      <c r="R37" s="38">
        <f t="shared" si="13"/>
        <v>65.592104154544842</v>
      </c>
      <c r="S37" s="38">
        <f t="shared" si="13"/>
        <v>67.231906758408456</v>
      </c>
      <c r="T37" s="38">
        <f t="shared" si="13"/>
        <v>68.912704427368666</v>
      </c>
      <c r="U37" s="38">
        <f t="shared" si="13"/>
        <v>70.635522038052883</v>
      </c>
      <c r="V37" s="38">
        <f t="shared" si="13"/>
        <v>72.401410089004202</v>
      </c>
      <c r="W37" s="38">
        <f t="shared" si="13"/>
        <v>74.211445341229293</v>
      </c>
      <c r="X37" s="38">
        <f t="shared" si="13"/>
        <v>76.066731474760019</v>
      </c>
      <c r="Y37" s="38">
        <f t="shared" si="13"/>
        <v>77.968399761629016</v>
      </c>
      <c r="Z37" s="38">
        <f t="shared" si="13"/>
        <v>79.91760975566973</v>
      </c>
      <c r="AA37" s="38">
        <f t="shared" si="13"/>
        <v>81.915549999561463</v>
      </c>
      <c r="AB37" s="38">
        <f t="shared" si="13"/>
        <v>83.963438749550491</v>
      </c>
      <c r="AC37" s="38">
        <f t="shared" si="13"/>
        <v>86.062524718289239</v>
      </c>
      <c r="AD37" s="38">
        <f t="shared" si="13"/>
        <v>88.214087836246463</v>
      </c>
      <c r="AE37" s="38">
        <f t="shared" si="13"/>
        <v>90.419440032152622</v>
      </c>
      <c r="AF37" s="38">
        <f t="shared" si="13"/>
        <v>92.679926032956431</v>
      </c>
      <c r="AG37" s="38">
        <f t="shared" si="13"/>
        <v>94.996924183780337</v>
      </c>
      <c r="AH37" s="38">
        <f t="shared" si="13"/>
        <v>97.371847288374838</v>
      </c>
      <c r="AI37" s="38">
        <f t="shared" si="13"/>
        <v>99.806143470584203</v>
      </c>
      <c r="AJ37" s="38">
        <f t="shared" si="13"/>
        <v>102.3012970573488</v>
      </c>
      <c r="AK37" s="38">
        <f t="shared" si="13"/>
        <v>104.85882948378251</v>
      </c>
      <c r="AL37" s="38">
        <f t="shared" si="13"/>
        <v>0</v>
      </c>
      <c r="AM37" s="38">
        <f t="shared" si="13"/>
        <v>0</v>
      </c>
      <c r="AN37" s="38">
        <f t="shared" si="13"/>
        <v>0</v>
      </c>
      <c r="AO37" s="38">
        <f t="shared" si="13"/>
        <v>0</v>
      </c>
      <c r="AP37" s="38">
        <f t="shared" si="13"/>
        <v>0</v>
      </c>
      <c r="AQ37" s="38">
        <f t="shared" si="13"/>
        <v>0</v>
      </c>
      <c r="AR37" s="38">
        <f t="shared" si="13"/>
        <v>0</v>
      </c>
      <c r="AS37" s="38">
        <f t="shared" si="13"/>
        <v>0</v>
      </c>
      <c r="AT37" s="38">
        <f t="shared" si="13"/>
        <v>0</v>
      </c>
      <c r="AU37" s="38">
        <f t="shared" si="13"/>
        <v>0</v>
      </c>
      <c r="AV37" s="38">
        <f t="shared" si="13"/>
        <v>0</v>
      </c>
      <c r="AW37" s="38">
        <f t="shared" si="13"/>
        <v>0</v>
      </c>
      <c r="AX37" s="38">
        <f t="shared" si="13"/>
        <v>0</v>
      </c>
      <c r="AY37" s="17"/>
      <c r="AZ37" s="17"/>
      <c r="BA37" s="17"/>
      <c r="BB37" s="17"/>
      <c r="BC37" s="17"/>
    </row>
    <row r="38" spans="2:55" x14ac:dyDescent="0.3">
      <c r="B38" s="17"/>
      <c r="C38" s="17" t="s">
        <v>30</v>
      </c>
      <c r="D38" s="76">
        <f t="shared" si="4"/>
        <v>-52410.585944972256</v>
      </c>
      <c r="E38" s="76">
        <f>-E21</f>
        <v>0</v>
      </c>
      <c r="F38" s="77">
        <f>F12*[1]Flex!$B$31</f>
        <v>0</v>
      </c>
      <c r="G38" s="77">
        <f>G12*[1]Flex!$B$31</f>
        <v>0</v>
      </c>
      <c r="H38" s="77">
        <f>H12*[1]Flex!$B$31</f>
        <v>-4721.0944209892596</v>
      </c>
      <c r="I38" s="77">
        <f>I12*[1]Flex!$B$31</f>
        <v>-4721.0944209892596</v>
      </c>
      <c r="J38" s="77">
        <f>J12*[1]Flex!$B$31</f>
        <v>-4721.0944209892596</v>
      </c>
      <c r="K38" s="77">
        <f>K12*[1]Flex!$B$31</f>
        <v>-4721.0944209892596</v>
      </c>
      <c r="L38" s="77">
        <f>L12*[1]Flex!$B$31</f>
        <v>-4721.0944209892596</v>
      </c>
      <c r="M38" s="77">
        <f>M12*[1]Flex!$B$31</f>
        <v>-4721.0944209892596</v>
      </c>
      <c r="N38" s="77">
        <f>N12*[1]Flex!$B$31</f>
        <v>-4721.0944209892596</v>
      </c>
      <c r="O38" s="77">
        <f>O12*[1]Flex!$B$31</f>
        <v>-4721.0944209892596</v>
      </c>
      <c r="P38" s="77">
        <f>P12*[1]Flex!$B$31</f>
        <v>-4721.0944209892596</v>
      </c>
      <c r="Q38" s="77">
        <f>Q12*[1]Flex!$B$31</f>
        <v>-4721.0944209892596</v>
      </c>
      <c r="R38" s="77">
        <f>R12*[1]Flex!$B$31</f>
        <v>-4721.0944209892596</v>
      </c>
      <c r="S38" s="77">
        <f>S12*[1]Flex!$B$31</f>
        <v>-4721.0944209892596</v>
      </c>
      <c r="T38" s="77">
        <f>T12*[1]Flex!$B$31</f>
        <v>-4721.0944209892596</v>
      </c>
      <c r="U38" s="77">
        <f>U12*[1]Flex!$B$31</f>
        <v>-4721.0944209892596</v>
      </c>
      <c r="V38" s="77">
        <f>V12*[1]Flex!$B$31</f>
        <v>-4721.0944209892596</v>
      </c>
      <c r="W38" s="77">
        <f>W12*[1]Flex!$B$31</f>
        <v>-4721.0944209892596</v>
      </c>
      <c r="X38" s="77">
        <f>X12*[1]Flex!$B$31</f>
        <v>-4721.0944209892596</v>
      </c>
      <c r="Y38" s="77">
        <f>Y12*[1]Flex!$B$31</f>
        <v>-4721.0944209892596</v>
      </c>
      <c r="Z38" s="77">
        <f>Z12*[1]Flex!$B$31</f>
        <v>-4721.0944209892596</v>
      </c>
      <c r="AA38" s="77">
        <f>AA12*[1]Flex!$B$31</f>
        <v>-4721.0944209892596</v>
      </c>
      <c r="AB38" s="77">
        <f>AB12*[1]Flex!$B$31</f>
        <v>-4721.0944209892596</v>
      </c>
      <c r="AC38" s="77">
        <f>AC12*[1]Flex!$B$31</f>
        <v>-4721.0944209892596</v>
      </c>
      <c r="AD38" s="77">
        <f>AD12*[1]Flex!$B$31</f>
        <v>-4721.0944209892596</v>
      </c>
      <c r="AE38" s="77">
        <f>AE12*[1]Flex!$B$31</f>
        <v>-4721.0944209892596</v>
      </c>
      <c r="AF38" s="77">
        <f>AF12*[1]Flex!$B$31</f>
        <v>-4721.0944209892596</v>
      </c>
      <c r="AG38" s="77">
        <f>AG12*[1]Flex!$B$31</f>
        <v>-4721.0944209892596</v>
      </c>
      <c r="AH38" s="77">
        <f>AH12*[1]Flex!$B$31</f>
        <v>-4721.0944209892596</v>
      </c>
      <c r="AI38" s="77">
        <f>AI12*[1]Flex!$B$31</f>
        <v>-4721.0944209892596</v>
      </c>
      <c r="AJ38" s="77">
        <f>AJ12*[1]Flex!$B$31</f>
        <v>-4721.0944209892596</v>
      </c>
      <c r="AK38" s="77">
        <f>AK12*[1]Flex!$B$31</f>
        <v>-4721.0944209892596</v>
      </c>
      <c r="AL38" s="77">
        <f>AL12*[1]Flex!$B$31</f>
        <v>0</v>
      </c>
      <c r="AM38" s="77">
        <f>AM12*[1]Flex!$B$31</f>
        <v>0</v>
      </c>
      <c r="AN38" s="77">
        <f>AN12*[1]Flex!$B$31</f>
        <v>0</v>
      </c>
      <c r="AO38" s="77">
        <f>AO12*[1]Flex!$B$31</f>
        <v>0</v>
      </c>
      <c r="AP38" s="77">
        <f>AP12*[1]Flex!$B$31</f>
        <v>0</v>
      </c>
      <c r="AQ38" s="77">
        <f>AQ12*[1]Flex!$B$31</f>
        <v>0</v>
      </c>
      <c r="AR38" s="77">
        <f>AR12*[1]Flex!$B$31</f>
        <v>0</v>
      </c>
      <c r="AS38" s="77">
        <f>AS12*[1]Flex!$B$31</f>
        <v>0</v>
      </c>
      <c r="AT38" s="77">
        <f>AT12*[1]Flex!$B$31</f>
        <v>0</v>
      </c>
      <c r="AU38" s="77">
        <f>AU12*[1]Flex!$B$31</f>
        <v>0</v>
      </c>
      <c r="AV38" s="77">
        <f>AV12*[1]Flex!$B$31</f>
        <v>0</v>
      </c>
      <c r="AW38" s="77">
        <f>AW12*[1]Flex!$B$31</f>
        <v>0</v>
      </c>
      <c r="AX38" s="77">
        <f>AX12*[1]Flex!$B$31</f>
        <v>0</v>
      </c>
      <c r="AY38" s="17"/>
      <c r="AZ38" s="17"/>
      <c r="BA38" s="17"/>
      <c r="BB38" s="17"/>
      <c r="BC38" s="17"/>
    </row>
    <row r="39" spans="2:55" x14ac:dyDescent="0.3">
      <c r="B39" s="17"/>
      <c r="C39" s="17" t="s">
        <v>31</v>
      </c>
      <c r="D39" s="78">
        <f t="shared" si="4"/>
        <v>0</v>
      </c>
      <c r="E39" s="78"/>
      <c r="F39" s="77">
        <f>F12*[1]Assumptions!$P$15*((1+TransEsc)^(F$9-1))</f>
        <v>0</v>
      </c>
      <c r="G39" s="77">
        <f>G12*[1]Assumptions!$P$15*((1+TransEsc)^(G$9-1))</f>
        <v>0</v>
      </c>
      <c r="H39" s="77">
        <f>H12*[1]Assumptions!$P$15*((1+TransEsc)^(H$9-1))</f>
        <v>0</v>
      </c>
      <c r="I39" s="77">
        <f>I12*[1]Assumptions!$P$15*((1+TransEsc)^(I$9-1))</f>
        <v>0</v>
      </c>
      <c r="J39" s="77">
        <f>J12*[1]Assumptions!$P$15*((1+TransEsc)^(J$9-1))</f>
        <v>0</v>
      </c>
      <c r="K39" s="77">
        <f>K12*[1]Assumptions!$P$15*((1+TransEsc)^(K$9-1))</f>
        <v>0</v>
      </c>
      <c r="L39" s="77">
        <f>L12*[1]Assumptions!$P$15*((1+TransEsc)^(L$9-1))</f>
        <v>0</v>
      </c>
      <c r="M39" s="77">
        <f>M12*[1]Assumptions!$P$15*((1+TransEsc)^(M$9-1))</f>
        <v>0</v>
      </c>
      <c r="N39" s="77">
        <f>N12*[1]Assumptions!$P$15*((1+TransEsc)^(N$9-1))</f>
        <v>0</v>
      </c>
      <c r="O39" s="77">
        <f>O12*[1]Assumptions!$P$15*((1+TransEsc)^(O$9-1))</f>
        <v>0</v>
      </c>
      <c r="P39" s="77">
        <f>P12*[1]Assumptions!$P$15*((1+TransEsc)^(P$9-1))</f>
        <v>0</v>
      </c>
      <c r="Q39" s="77">
        <f>Q12*[1]Assumptions!$P$15*((1+TransEsc)^(Q$9-1))</f>
        <v>0</v>
      </c>
      <c r="R39" s="77">
        <f>R12*[1]Assumptions!$P$15*((1+TransEsc)^(R$9-1))</f>
        <v>0</v>
      </c>
      <c r="S39" s="77">
        <f>S12*[1]Assumptions!$P$15*((1+TransEsc)^(S$9-1))</f>
        <v>0</v>
      </c>
      <c r="T39" s="77">
        <f>T12*[1]Assumptions!$P$15*((1+TransEsc)^(T$9-1))</f>
        <v>0</v>
      </c>
      <c r="U39" s="77">
        <f>U12*[1]Assumptions!$P$15*((1+TransEsc)^(U$9-1))</f>
        <v>0</v>
      </c>
      <c r="V39" s="77">
        <f>V12*[1]Assumptions!$P$15*((1+TransEsc)^(V$9-1))</f>
        <v>0</v>
      </c>
      <c r="W39" s="77">
        <f>W12*[1]Assumptions!$P$15*((1+TransEsc)^(W$9-1))</f>
        <v>0</v>
      </c>
      <c r="X39" s="77">
        <f>X12*[1]Assumptions!$P$15*((1+TransEsc)^(X$9-1))</f>
        <v>0</v>
      </c>
      <c r="Y39" s="77">
        <f>Y12*[1]Assumptions!$P$15*((1+TransEsc)^(Y$9-1))</f>
        <v>0</v>
      </c>
      <c r="Z39" s="77">
        <f>Z12*[1]Assumptions!$P$15*((1+TransEsc)^(Z$9-1))</f>
        <v>0</v>
      </c>
      <c r="AA39" s="77">
        <f>AA12*[1]Assumptions!$P$15*((1+TransEsc)^(AA$9-1))</f>
        <v>0</v>
      </c>
      <c r="AB39" s="77">
        <f>AB12*[1]Assumptions!$P$15*((1+TransEsc)^(AB$9-1))</f>
        <v>0</v>
      </c>
      <c r="AC39" s="77">
        <f>AC12*[1]Assumptions!$P$15*((1+TransEsc)^(AC$9-1))</f>
        <v>0</v>
      </c>
      <c r="AD39" s="77">
        <f>AD12*[1]Assumptions!$P$15*((1+TransEsc)^(AD$9-1))</f>
        <v>0</v>
      </c>
      <c r="AE39" s="77">
        <f>AE12*[1]Assumptions!$P$15*((1+TransEsc)^(AE$9-1))</f>
        <v>0</v>
      </c>
      <c r="AF39" s="77">
        <f>AF12*[1]Assumptions!$P$15*((1+TransEsc)^(AF$9-1))</f>
        <v>0</v>
      </c>
      <c r="AG39" s="77">
        <f>AG12*[1]Assumptions!$P$15*((1+TransEsc)^(AG$9-1))</f>
        <v>0</v>
      </c>
      <c r="AH39" s="77">
        <f>AH12*[1]Assumptions!$P$15*((1+TransEsc)^(AH$9-1))</f>
        <v>0</v>
      </c>
      <c r="AI39" s="77">
        <f>AI12*[1]Assumptions!$P$15*((1+TransEsc)^(AI$9-1))</f>
        <v>0</v>
      </c>
      <c r="AJ39" s="77">
        <f>AJ12*[1]Assumptions!$P$15*((1+TransEsc)^(AJ$9-1))</f>
        <v>0</v>
      </c>
      <c r="AK39" s="77">
        <f>AK12*[1]Assumptions!$P$15*((1+TransEsc)^(AK$9-1))</f>
        <v>0</v>
      </c>
      <c r="AL39" s="77">
        <f>AL12*[1]Assumptions!$P$15*((1+TransEsc)^(AL$9-1))</f>
        <v>0</v>
      </c>
      <c r="AM39" s="77">
        <f>AM12*[1]Assumptions!$P$15*((1+TransEsc)^(AM$9-1))</f>
        <v>0</v>
      </c>
      <c r="AN39" s="77">
        <f>AN12*[1]Assumptions!$P$15*((1+TransEsc)^(AN$9-1))</f>
        <v>0</v>
      </c>
      <c r="AO39" s="77">
        <f>AO12*[1]Assumptions!$P$15*((1+TransEsc)^(AO$9-1))</f>
        <v>0</v>
      </c>
      <c r="AP39" s="77">
        <f>AP12*[1]Assumptions!$P$15*((1+TransEsc)^(AP$9-1))</f>
        <v>0</v>
      </c>
      <c r="AQ39" s="77">
        <f>AQ12*[1]Assumptions!$P$15*((1+TransEsc)^(AQ$9-1))</f>
        <v>0</v>
      </c>
      <c r="AR39" s="77">
        <f>AR12*[1]Assumptions!$P$15*((1+TransEsc)^(AR$9-1))</f>
        <v>0</v>
      </c>
      <c r="AS39" s="77">
        <f>AS12*[1]Assumptions!$P$15*((1+TransEsc)^(AS$9-1))</f>
        <v>0</v>
      </c>
      <c r="AT39" s="77">
        <f>AT12*[1]Assumptions!$P$15*((1+TransEsc)^(AT$9-1))</f>
        <v>0</v>
      </c>
      <c r="AU39" s="77">
        <f>AU12*[1]Assumptions!$P$15*((1+TransEsc)^(AU$9-1))</f>
        <v>0</v>
      </c>
      <c r="AV39" s="77">
        <f>AV12*[1]Assumptions!$P$15*((1+TransEsc)^(AV$9-1))</f>
        <v>0</v>
      </c>
      <c r="AW39" s="77">
        <f>AW12*[1]Assumptions!$P$15*((1+TransEsc)^(AW$9-1))</f>
        <v>0</v>
      </c>
      <c r="AX39" s="77">
        <f>AX12*[1]Assumptions!$P$15*((1+TransEsc)^(AX$9-1))</f>
        <v>0</v>
      </c>
      <c r="AY39" s="17"/>
      <c r="AZ39" s="17"/>
      <c r="BA39" s="17"/>
      <c r="BB39" s="17"/>
      <c r="BC39" s="17"/>
    </row>
    <row r="40" spans="2:55" x14ac:dyDescent="0.3">
      <c r="B40" s="6"/>
      <c r="C40" s="28" t="s">
        <v>32</v>
      </c>
      <c r="D40" s="53">
        <f t="shared" si="4"/>
        <v>2134.4473495457923</v>
      </c>
      <c r="E40" s="53">
        <f>SUM(E35:E39)</f>
        <v>0</v>
      </c>
      <c r="F40" s="53">
        <f>SUM(F35:F39)</f>
        <v>0</v>
      </c>
      <c r="G40" s="53">
        <f>SUM(G35:G39)</f>
        <v>0</v>
      </c>
      <c r="H40" s="53">
        <f t="shared" ref="H40:AX40" si="14">SUM(H35:H39)</f>
        <v>-807.47127116263118</v>
      </c>
      <c r="I40" s="53">
        <f t="shared" si="14"/>
        <v>-724.51895786917612</v>
      </c>
      <c r="J40" s="53">
        <f t="shared" si="14"/>
        <v>-639.49283674338403</v>
      </c>
      <c r="K40" s="53">
        <f t="shared" si="14"/>
        <v>-552.34106258944848</v>
      </c>
      <c r="L40" s="53">
        <f t="shared" si="14"/>
        <v>-463.01049408166455</v>
      </c>
      <c r="M40" s="53">
        <f t="shared" si="14"/>
        <v>-371.44666136118485</v>
      </c>
      <c r="N40" s="53">
        <f t="shared" si="14"/>
        <v>-277.59373282269371</v>
      </c>
      <c r="O40" s="53">
        <f t="shared" si="14"/>
        <v>-181.39448107073986</v>
      </c>
      <c r="P40" s="53">
        <f t="shared" si="14"/>
        <v>-82.790248024988614</v>
      </c>
      <c r="Q40" s="53">
        <f t="shared" si="14"/>
        <v>18.27909084690782</v>
      </c>
      <c r="R40" s="53">
        <f t="shared" si="14"/>
        <v>121.87516319060251</v>
      </c>
      <c r="S40" s="53">
        <f t="shared" si="14"/>
        <v>228.06113734288738</v>
      </c>
      <c r="T40" s="53">
        <f t="shared" si="14"/>
        <v>336.9017608489803</v>
      </c>
      <c r="U40" s="53">
        <f t="shared" si="14"/>
        <v>448.46339994272603</v>
      </c>
      <c r="V40" s="53">
        <f t="shared" si="14"/>
        <v>562.81408001381533</v>
      </c>
      <c r="W40" s="53">
        <f t="shared" si="14"/>
        <v>680.0235270866815</v>
      </c>
      <c r="X40" s="53">
        <f t="shared" si="14"/>
        <v>800.16321033636814</v>
      </c>
      <c r="Y40" s="53">
        <f t="shared" si="14"/>
        <v>923.30638566729885</v>
      </c>
      <c r="Z40" s="53">
        <f t="shared" si="14"/>
        <v>1049.5281403815025</v>
      </c>
      <c r="AA40" s="53">
        <f t="shared" si="14"/>
        <v>1178.9054389635603</v>
      </c>
      <c r="AB40" s="53">
        <f t="shared" si="14"/>
        <v>1311.5171700101691</v>
      </c>
      <c r="AC40" s="53">
        <f t="shared" si="14"/>
        <v>1447.4441943329439</v>
      </c>
      <c r="AD40" s="53">
        <f t="shared" si="14"/>
        <v>1586.7693942637879</v>
      </c>
      <c r="AE40" s="53">
        <f t="shared" si="14"/>
        <v>1729.5777241929036</v>
      </c>
      <c r="AF40" s="53">
        <f t="shared" si="14"/>
        <v>1875.9562623702477</v>
      </c>
      <c r="AG40" s="53">
        <f t="shared" si="14"/>
        <v>2025.9942640020236</v>
      </c>
      <c r="AH40" s="53">
        <f t="shared" si="14"/>
        <v>2179.7832156745962</v>
      </c>
      <c r="AI40" s="53">
        <f t="shared" si="14"/>
        <v>2337.4168911389816</v>
      </c>
      <c r="AJ40" s="53">
        <f t="shared" si="14"/>
        <v>2498.9914084899765</v>
      </c>
      <c r="AK40" s="53">
        <f t="shared" si="14"/>
        <v>2664.6052887747474</v>
      </c>
      <c r="AL40" s="53">
        <f t="shared" si="14"/>
        <v>0</v>
      </c>
      <c r="AM40" s="53">
        <f t="shared" si="14"/>
        <v>0</v>
      </c>
      <c r="AN40" s="53">
        <f t="shared" si="14"/>
        <v>0</v>
      </c>
      <c r="AO40" s="53">
        <f t="shared" si="14"/>
        <v>0</v>
      </c>
      <c r="AP40" s="53">
        <f t="shared" si="14"/>
        <v>0</v>
      </c>
      <c r="AQ40" s="53">
        <f t="shared" si="14"/>
        <v>0</v>
      </c>
      <c r="AR40" s="53">
        <f t="shared" si="14"/>
        <v>0</v>
      </c>
      <c r="AS40" s="53">
        <f t="shared" si="14"/>
        <v>0</v>
      </c>
      <c r="AT40" s="53">
        <f t="shared" si="14"/>
        <v>0</v>
      </c>
      <c r="AU40" s="53">
        <f t="shared" si="14"/>
        <v>0</v>
      </c>
      <c r="AV40" s="53">
        <f t="shared" si="14"/>
        <v>0</v>
      </c>
      <c r="AW40" s="53">
        <f t="shared" si="14"/>
        <v>0</v>
      </c>
      <c r="AX40" s="53">
        <f t="shared" si="14"/>
        <v>0</v>
      </c>
      <c r="AY40" s="17"/>
      <c r="AZ40" s="17"/>
      <c r="BA40" s="17"/>
      <c r="BB40" s="17"/>
      <c r="BC40" s="17"/>
    </row>
    <row r="41" spans="2:55" x14ac:dyDescent="0.3">
      <c r="B41" s="6"/>
      <c r="C41" s="6"/>
      <c r="D41" s="53">
        <f t="shared" si="4"/>
        <v>0</v>
      </c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17"/>
      <c r="AZ41" s="17"/>
      <c r="BA41" s="17"/>
      <c r="BB41" s="17"/>
      <c r="BC41" s="17"/>
    </row>
    <row r="42" spans="2:55" x14ac:dyDescent="0.3">
      <c r="B42" s="6"/>
      <c r="C42" s="79" t="s">
        <v>33</v>
      </c>
      <c r="D42" s="80">
        <f t="shared" si="4"/>
        <v>-44087.24482836017</v>
      </c>
      <c r="E42" s="80">
        <f t="shared" ref="E42:AX42" si="15">SUM(E32,E40)</f>
        <v>0</v>
      </c>
      <c r="F42" s="80">
        <f t="shared" si="15"/>
        <v>0</v>
      </c>
      <c r="G42" s="80">
        <f t="shared" si="15"/>
        <v>-3694.5279999999998</v>
      </c>
      <c r="H42" s="80">
        <f t="shared" si="15"/>
        <v>-4013.3892711626318</v>
      </c>
      <c r="I42" s="80">
        <f t="shared" si="15"/>
        <v>-3484.2919578691753</v>
      </c>
      <c r="J42" s="80">
        <f t="shared" si="15"/>
        <v>-2780.3848367433848</v>
      </c>
      <c r="K42" s="80">
        <f t="shared" si="15"/>
        <v>-2460.888062589449</v>
      </c>
      <c r="L42" s="80">
        <f t="shared" si="15"/>
        <v>-2178.2154940816645</v>
      </c>
      <c r="M42" s="80">
        <f t="shared" si="15"/>
        <v>-3147.8426613611846</v>
      </c>
      <c r="N42" s="80">
        <f t="shared" si="15"/>
        <v>-3175.1257328226939</v>
      </c>
      <c r="O42" s="80">
        <f t="shared" si="15"/>
        <v>-3749.2034810707401</v>
      </c>
      <c r="P42" s="80">
        <f t="shared" si="15"/>
        <v>-3950.573248024989</v>
      </c>
      <c r="Q42" s="80">
        <f t="shared" si="15"/>
        <v>-3166.8019091530923</v>
      </c>
      <c r="R42" s="80">
        <f t="shared" si="15"/>
        <v>-3122.2478368093971</v>
      </c>
      <c r="S42" s="80">
        <f t="shared" si="15"/>
        <v>-3417.560862657112</v>
      </c>
      <c r="T42" s="80">
        <f t="shared" si="15"/>
        <v>-3823.1922391510197</v>
      </c>
      <c r="U42" s="80">
        <f t="shared" si="15"/>
        <v>-5210.9986000572735</v>
      </c>
      <c r="V42" s="80">
        <f t="shared" si="15"/>
        <v>-5865.2799199861847</v>
      </c>
      <c r="W42" s="80">
        <f t="shared" si="15"/>
        <v>-5337.2174729133185</v>
      </c>
      <c r="X42" s="80">
        <f t="shared" si="15"/>
        <v>-5574.4747896636318</v>
      </c>
      <c r="Y42" s="80">
        <f t="shared" si="15"/>
        <v>-5116.4096143327015</v>
      </c>
      <c r="Z42" s="80">
        <f t="shared" si="15"/>
        <v>-5018.3828596184967</v>
      </c>
      <c r="AA42" s="80">
        <f t="shared" si="15"/>
        <v>-4586.6055610364392</v>
      </c>
      <c r="AB42" s="80">
        <f t="shared" si="15"/>
        <v>-5156.920829989831</v>
      </c>
      <c r="AC42" s="80">
        <f t="shared" si="15"/>
        <v>-6346.9328056670565</v>
      </c>
      <c r="AD42" s="80">
        <f t="shared" si="15"/>
        <v>-3450.0550057362125</v>
      </c>
      <c r="AE42" s="80">
        <f t="shared" si="15"/>
        <v>-3307.2466758070968</v>
      </c>
      <c r="AF42" s="80">
        <f t="shared" si="15"/>
        <v>-3160.8681376297527</v>
      </c>
      <c r="AG42" s="80">
        <f t="shared" si="15"/>
        <v>-3010.8301359979769</v>
      </c>
      <c r="AH42" s="80">
        <f t="shared" si="15"/>
        <v>-2857.0411843254042</v>
      </c>
      <c r="AI42" s="80">
        <f t="shared" si="15"/>
        <v>-2699.4075088610189</v>
      </c>
      <c r="AJ42" s="80">
        <f t="shared" si="15"/>
        <v>-2537.8329915100239</v>
      </c>
      <c r="AK42" s="80">
        <f t="shared" si="15"/>
        <v>-2372.2191112252531</v>
      </c>
      <c r="AL42" s="80">
        <f t="shared" si="15"/>
        <v>0</v>
      </c>
      <c r="AM42" s="80">
        <f t="shared" si="15"/>
        <v>0</v>
      </c>
      <c r="AN42" s="80">
        <f t="shared" si="15"/>
        <v>0</v>
      </c>
      <c r="AO42" s="80">
        <f t="shared" si="15"/>
        <v>0</v>
      </c>
      <c r="AP42" s="80">
        <f t="shared" si="15"/>
        <v>0</v>
      </c>
      <c r="AQ42" s="80">
        <f t="shared" si="15"/>
        <v>0</v>
      </c>
      <c r="AR42" s="80">
        <f t="shared" si="15"/>
        <v>0</v>
      </c>
      <c r="AS42" s="80">
        <f t="shared" si="15"/>
        <v>0</v>
      </c>
      <c r="AT42" s="80">
        <f t="shared" si="15"/>
        <v>0</v>
      </c>
      <c r="AU42" s="80">
        <f t="shared" si="15"/>
        <v>0</v>
      </c>
      <c r="AV42" s="80">
        <f t="shared" si="15"/>
        <v>0</v>
      </c>
      <c r="AW42" s="80">
        <f t="shared" si="15"/>
        <v>0</v>
      </c>
      <c r="AX42" s="80">
        <f t="shared" si="15"/>
        <v>0</v>
      </c>
      <c r="AY42" s="17"/>
      <c r="AZ42" s="17"/>
      <c r="BA42" s="17"/>
      <c r="BB42" s="17"/>
      <c r="BC42" s="17"/>
    </row>
    <row r="43" spans="2:55" x14ac:dyDescent="0.3">
      <c r="B43" s="6"/>
      <c r="C43" s="6"/>
      <c r="D43" s="53">
        <f t="shared" si="4"/>
        <v>0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17"/>
      <c r="AZ43" s="17"/>
      <c r="BA43" s="17"/>
      <c r="BB43" s="17"/>
      <c r="BC43" s="17"/>
    </row>
    <row r="44" spans="2:55" x14ac:dyDescent="0.3">
      <c r="C44" s="57" t="s">
        <v>34</v>
      </c>
      <c r="D44" s="81">
        <f t="shared" si="4"/>
        <v>80186.678683700025</v>
      </c>
      <c r="E44" s="81">
        <f t="shared" ref="E44:AX44" si="16">E23-E42</f>
        <v>0</v>
      </c>
      <c r="F44" s="68">
        <f t="shared" si="16"/>
        <v>0</v>
      </c>
      <c r="G44" s="68">
        <f>G23-G42</f>
        <v>0</v>
      </c>
      <c r="H44" s="68">
        <f t="shared" si="16"/>
        <v>10624.830123350472</v>
      </c>
      <c r="I44" s="68">
        <f t="shared" si="16"/>
        <v>9928.0347591534046</v>
      </c>
      <c r="J44" s="68">
        <f t="shared" si="16"/>
        <v>9238.8590379526067</v>
      </c>
      <c r="K44" s="68">
        <f t="shared" si="16"/>
        <v>8744.7461774564181</v>
      </c>
      <c r="L44" s="68">
        <f t="shared" si="16"/>
        <v>8323.7818897244615</v>
      </c>
      <c r="M44" s="68">
        <f t="shared" si="16"/>
        <v>7957.6790315656754</v>
      </c>
      <c r="N44" s="68">
        <f t="shared" si="16"/>
        <v>7701.2990325532337</v>
      </c>
      <c r="O44" s="68">
        <f t="shared" si="16"/>
        <v>7499.7804631139643</v>
      </c>
      <c r="P44" s="68">
        <f t="shared" si="16"/>
        <v>7298.2618936746949</v>
      </c>
      <c r="Q44" s="68">
        <f t="shared" si="16"/>
        <v>7096.7433242354255</v>
      </c>
      <c r="R44" s="68">
        <f t="shared" si="16"/>
        <v>6895.2247547961579</v>
      </c>
      <c r="S44" s="68">
        <f t="shared" si="16"/>
        <v>6693.7061853568894</v>
      </c>
      <c r="T44" s="68">
        <f t="shared" si="16"/>
        <v>6492.187615917619</v>
      </c>
      <c r="U44" s="68">
        <f t="shared" si="16"/>
        <v>6290.6690464783496</v>
      </c>
      <c r="V44" s="68">
        <f t="shared" si="16"/>
        <v>6089.1504770390811</v>
      </c>
      <c r="W44" s="68">
        <f t="shared" si="16"/>
        <v>5887.6319075998117</v>
      </c>
      <c r="X44" s="68">
        <f t="shared" si="16"/>
        <v>5686.1133381605414</v>
      </c>
      <c r="Y44" s="68">
        <f t="shared" si="16"/>
        <v>5484.594768721272</v>
      </c>
      <c r="Z44" s="68">
        <f t="shared" si="16"/>
        <v>5283.0761992820017</v>
      </c>
      <c r="AA44" s="68">
        <f t="shared" si="16"/>
        <v>5081.5576298427322</v>
      </c>
      <c r="AB44" s="68">
        <f t="shared" si="16"/>
        <v>4880.0390604034619</v>
      </c>
      <c r="AC44" s="68">
        <f t="shared" si="16"/>
        <v>4678.5204909641925</v>
      </c>
      <c r="AD44" s="68">
        <f t="shared" si="16"/>
        <v>4477.0019215249222</v>
      </c>
      <c r="AE44" s="68">
        <f t="shared" si="16"/>
        <v>4275.4833520856528</v>
      </c>
      <c r="AF44" s="68">
        <f t="shared" si="16"/>
        <v>4073.9647826463829</v>
      </c>
      <c r="AG44" s="68">
        <f t="shared" si="16"/>
        <v>3872.446213207113</v>
      </c>
      <c r="AH44" s="68">
        <f t="shared" si="16"/>
        <v>3670.9276437678432</v>
      </c>
      <c r="AI44" s="68">
        <f t="shared" si="16"/>
        <v>3469.4090743285733</v>
      </c>
      <c r="AJ44" s="68">
        <f t="shared" si="16"/>
        <v>3267.8905048893034</v>
      </c>
      <c r="AK44" s="68">
        <f t="shared" si="16"/>
        <v>3066.3719354500336</v>
      </c>
      <c r="AL44" s="68">
        <f t="shared" si="16"/>
        <v>1.8775217195300833E-12</v>
      </c>
      <c r="AM44" s="68">
        <f t="shared" si="16"/>
        <v>1.8775217195300833E-12</v>
      </c>
      <c r="AN44" s="68">
        <f t="shared" si="16"/>
        <v>1.8775217195300833E-12</v>
      </c>
      <c r="AO44" s="68">
        <f t="shared" si="16"/>
        <v>1.8775217195300833E-12</v>
      </c>
      <c r="AP44" s="68">
        <f t="shared" si="16"/>
        <v>1.8775217195300833E-12</v>
      </c>
      <c r="AQ44" s="68">
        <f t="shared" si="16"/>
        <v>1.8775217195300833E-12</v>
      </c>
      <c r="AR44" s="68">
        <f t="shared" si="16"/>
        <v>1.8775217195300833E-12</v>
      </c>
      <c r="AS44" s="68">
        <f t="shared" si="16"/>
        <v>1.8775217195300833E-12</v>
      </c>
      <c r="AT44" s="68">
        <f t="shared" si="16"/>
        <v>1.8775217195300833E-12</v>
      </c>
      <c r="AU44" s="68">
        <f t="shared" si="16"/>
        <v>1.8775217195300833E-12</v>
      </c>
      <c r="AV44" s="68">
        <f t="shared" si="16"/>
        <v>1.8775217195300833E-12</v>
      </c>
      <c r="AW44" s="68">
        <f t="shared" si="16"/>
        <v>1.8775217195300833E-12</v>
      </c>
      <c r="AX44" s="68">
        <f t="shared" si="16"/>
        <v>1.8775217195300833E-12</v>
      </c>
      <c r="AY44" s="17"/>
      <c r="AZ44" s="17"/>
      <c r="BA44" s="17"/>
      <c r="BB44" s="17"/>
      <c r="BC44" s="17"/>
    </row>
    <row r="45" spans="2:55" x14ac:dyDescent="0.3">
      <c r="B45" s="6"/>
      <c r="C45" s="17" t="s">
        <v>35</v>
      </c>
      <c r="D45" s="82">
        <f t="shared" si="4"/>
        <v>45911.124652788538</v>
      </c>
      <c r="E45" s="82">
        <f t="shared" ref="E45:AX45" si="17">E123</f>
        <v>0</v>
      </c>
      <c r="F45" s="38">
        <f t="shared" si="17"/>
        <v>0</v>
      </c>
      <c r="G45" s="38">
        <f t="shared" si="17"/>
        <v>0</v>
      </c>
      <c r="H45" s="38">
        <f t="shared" si="17"/>
        <v>4135.6292922806997</v>
      </c>
      <c r="I45" s="38">
        <f t="shared" si="17"/>
        <v>4135.6292922806997</v>
      </c>
      <c r="J45" s="38">
        <f t="shared" si="17"/>
        <v>4135.6292922806997</v>
      </c>
      <c r="K45" s="38">
        <f t="shared" si="17"/>
        <v>4135.6292922806997</v>
      </c>
      <c r="L45" s="38">
        <f t="shared" si="17"/>
        <v>4135.6292922806997</v>
      </c>
      <c r="M45" s="38">
        <f t="shared" si="17"/>
        <v>4135.6292922806997</v>
      </c>
      <c r="N45" s="38">
        <f t="shared" si="17"/>
        <v>4135.6292922806997</v>
      </c>
      <c r="O45" s="38">
        <f t="shared" si="17"/>
        <v>4135.6292922806997</v>
      </c>
      <c r="P45" s="38">
        <f t="shared" si="17"/>
        <v>4135.6292922806997</v>
      </c>
      <c r="Q45" s="38">
        <f t="shared" si="17"/>
        <v>4135.6292922806997</v>
      </c>
      <c r="R45" s="38">
        <f t="shared" si="17"/>
        <v>4135.6292922806997</v>
      </c>
      <c r="S45" s="38">
        <f t="shared" si="17"/>
        <v>4135.6292922806997</v>
      </c>
      <c r="T45" s="38">
        <f t="shared" si="17"/>
        <v>4135.6292922806997</v>
      </c>
      <c r="U45" s="38">
        <f t="shared" si="17"/>
        <v>4135.6292922806997</v>
      </c>
      <c r="V45" s="38">
        <f t="shared" si="17"/>
        <v>4135.6292922806997</v>
      </c>
      <c r="W45" s="38">
        <f t="shared" si="17"/>
        <v>4135.6292922806997</v>
      </c>
      <c r="X45" s="38">
        <f t="shared" si="17"/>
        <v>4135.6292922806997</v>
      </c>
      <c r="Y45" s="38">
        <f t="shared" si="17"/>
        <v>4135.6292922806997</v>
      </c>
      <c r="Z45" s="38">
        <f t="shared" si="17"/>
        <v>4135.6292922806997</v>
      </c>
      <c r="AA45" s="38">
        <f t="shared" si="17"/>
        <v>4135.6292922806997</v>
      </c>
      <c r="AB45" s="38">
        <f t="shared" si="17"/>
        <v>4135.6292922806997</v>
      </c>
      <c r="AC45" s="38">
        <f t="shared" si="17"/>
        <v>4135.6292922806997</v>
      </c>
      <c r="AD45" s="38">
        <f t="shared" si="17"/>
        <v>4135.6292922806997</v>
      </c>
      <c r="AE45" s="38">
        <f t="shared" si="17"/>
        <v>4135.6292922806997</v>
      </c>
      <c r="AF45" s="38">
        <f t="shared" si="17"/>
        <v>4135.6292922806997</v>
      </c>
      <c r="AG45" s="38">
        <f t="shared" si="17"/>
        <v>4135.6292922806997</v>
      </c>
      <c r="AH45" s="38">
        <f t="shared" si="17"/>
        <v>4135.6292922806997</v>
      </c>
      <c r="AI45" s="38">
        <f t="shared" si="17"/>
        <v>4135.6292922806997</v>
      </c>
      <c r="AJ45" s="38">
        <f t="shared" si="17"/>
        <v>4135.6292922806997</v>
      </c>
      <c r="AK45" s="38">
        <f t="shared" si="17"/>
        <v>4135.6292922806997</v>
      </c>
      <c r="AL45" s="38">
        <f t="shared" si="17"/>
        <v>0</v>
      </c>
      <c r="AM45" s="38">
        <f t="shared" si="17"/>
        <v>0</v>
      </c>
      <c r="AN45" s="38">
        <f t="shared" si="17"/>
        <v>0</v>
      </c>
      <c r="AO45" s="38">
        <f t="shared" si="17"/>
        <v>0</v>
      </c>
      <c r="AP45" s="38">
        <f t="shared" si="17"/>
        <v>0</v>
      </c>
      <c r="AQ45" s="38">
        <f t="shared" si="17"/>
        <v>0</v>
      </c>
      <c r="AR45" s="38">
        <f t="shared" si="17"/>
        <v>0</v>
      </c>
      <c r="AS45" s="38">
        <f t="shared" si="17"/>
        <v>0</v>
      </c>
      <c r="AT45" s="38">
        <f t="shared" si="17"/>
        <v>0</v>
      </c>
      <c r="AU45" s="38">
        <f t="shared" si="17"/>
        <v>0</v>
      </c>
      <c r="AV45" s="38">
        <f t="shared" si="17"/>
        <v>0</v>
      </c>
      <c r="AW45" s="38">
        <f t="shared" si="17"/>
        <v>0</v>
      </c>
      <c r="AX45" s="38">
        <f t="shared" si="17"/>
        <v>0</v>
      </c>
      <c r="AY45" s="17"/>
      <c r="AZ45" s="17"/>
      <c r="BA45" s="17"/>
      <c r="BB45" s="17"/>
      <c r="BC45" s="17"/>
    </row>
    <row r="46" spans="2:55" x14ac:dyDescent="0.3">
      <c r="C46" s="57" t="s">
        <v>36</v>
      </c>
      <c r="D46" s="83">
        <f t="shared" si="4"/>
        <v>34275.554030911473</v>
      </c>
      <c r="E46" s="83">
        <f>E44-E45</f>
        <v>0</v>
      </c>
      <c r="F46" s="44">
        <v>0</v>
      </c>
      <c r="G46" s="44">
        <f t="shared" ref="G46:AX46" si="18">G44-G45</f>
        <v>0</v>
      </c>
      <c r="H46" s="44">
        <f t="shared" si="18"/>
        <v>6489.200831069772</v>
      </c>
      <c r="I46" s="44">
        <f t="shared" si="18"/>
        <v>5792.4054668727049</v>
      </c>
      <c r="J46" s="44">
        <f t="shared" si="18"/>
        <v>5103.229745671907</v>
      </c>
      <c r="K46" s="44">
        <f t="shared" si="18"/>
        <v>4609.1168851757184</v>
      </c>
      <c r="L46" s="44">
        <f t="shared" si="18"/>
        <v>4188.1525974437618</v>
      </c>
      <c r="M46" s="44">
        <f t="shared" si="18"/>
        <v>3822.0497392849757</v>
      </c>
      <c r="N46" s="44">
        <f t="shared" si="18"/>
        <v>3565.669740272534</v>
      </c>
      <c r="O46" s="44">
        <f t="shared" si="18"/>
        <v>3364.1511708332646</v>
      </c>
      <c r="P46" s="44">
        <f t="shared" si="18"/>
        <v>3162.6326013939952</v>
      </c>
      <c r="Q46" s="44">
        <f t="shared" si="18"/>
        <v>2961.1140319547258</v>
      </c>
      <c r="R46" s="44">
        <f t="shared" si="18"/>
        <v>2759.5954625154582</v>
      </c>
      <c r="S46" s="44">
        <f t="shared" si="18"/>
        <v>2558.0768930761897</v>
      </c>
      <c r="T46" s="44">
        <f t="shared" si="18"/>
        <v>2356.5583236369193</v>
      </c>
      <c r="U46" s="44">
        <f t="shared" si="18"/>
        <v>2155.0397541976499</v>
      </c>
      <c r="V46" s="44">
        <f t="shared" si="18"/>
        <v>1953.5211847583814</v>
      </c>
      <c r="W46" s="44">
        <f t="shared" si="18"/>
        <v>1752.002615319112</v>
      </c>
      <c r="X46" s="44">
        <f t="shared" si="18"/>
        <v>1550.4840458798417</v>
      </c>
      <c r="Y46" s="44">
        <f t="shared" si="18"/>
        <v>1348.9654764405723</v>
      </c>
      <c r="Z46" s="44">
        <f t="shared" si="18"/>
        <v>1147.446907001302</v>
      </c>
      <c r="AA46" s="44">
        <f t="shared" si="18"/>
        <v>945.92833756203254</v>
      </c>
      <c r="AB46" s="44">
        <f t="shared" si="18"/>
        <v>744.40976812276222</v>
      </c>
      <c r="AC46" s="44">
        <f t="shared" si="18"/>
        <v>542.8911986834928</v>
      </c>
      <c r="AD46" s="44">
        <f t="shared" si="18"/>
        <v>341.37262924422248</v>
      </c>
      <c r="AE46" s="44">
        <f t="shared" si="18"/>
        <v>139.85405980495307</v>
      </c>
      <c r="AF46" s="44">
        <f t="shared" si="18"/>
        <v>-61.664509634316801</v>
      </c>
      <c r="AG46" s="44">
        <f t="shared" si="18"/>
        <v>-263.18307907358667</v>
      </c>
      <c r="AH46" s="44">
        <f t="shared" si="18"/>
        <v>-464.70164851285654</v>
      </c>
      <c r="AI46" s="44">
        <f t="shared" si="18"/>
        <v>-666.2202179521264</v>
      </c>
      <c r="AJ46" s="44">
        <f t="shared" si="18"/>
        <v>-867.73878739139627</v>
      </c>
      <c r="AK46" s="44">
        <f t="shared" si="18"/>
        <v>-1069.2573568306661</v>
      </c>
      <c r="AL46" s="44">
        <f t="shared" si="18"/>
        <v>1.8775217195300833E-12</v>
      </c>
      <c r="AM46" s="44">
        <f t="shared" si="18"/>
        <v>1.8775217195300833E-12</v>
      </c>
      <c r="AN46" s="44">
        <f t="shared" si="18"/>
        <v>1.8775217195300833E-12</v>
      </c>
      <c r="AO46" s="44">
        <f t="shared" si="18"/>
        <v>1.8775217195300833E-12</v>
      </c>
      <c r="AP46" s="44">
        <f t="shared" si="18"/>
        <v>1.8775217195300833E-12</v>
      </c>
      <c r="AQ46" s="44">
        <f t="shared" si="18"/>
        <v>1.8775217195300833E-12</v>
      </c>
      <c r="AR46" s="44">
        <f t="shared" si="18"/>
        <v>1.8775217195300833E-12</v>
      </c>
      <c r="AS46" s="44">
        <f t="shared" si="18"/>
        <v>1.8775217195300833E-12</v>
      </c>
      <c r="AT46" s="44">
        <f t="shared" si="18"/>
        <v>1.8775217195300833E-12</v>
      </c>
      <c r="AU46" s="44">
        <f t="shared" si="18"/>
        <v>1.8775217195300833E-12</v>
      </c>
      <c r="AV46" s="44">
        <f t="shared" si="18"/>
        <v>1.8775217195300833E-12</v>
      </c>
      <c r="AW46" s="44">
        <f t="shared" si="18"/>
        <v>1.8775217195300833E-12</v>
      </c>
      <c r="AX46" s="44">
        <f t="shared" si="18"/>
        <v>1.8775217195300833E-12</v>
      </c>
      <c r="AY46" s="17"/>
      <c r="AZ46" s="17"/>
      <c r="BA46" s="17"/>
      <c r="BB46" s="17"/>
      <c r="BC46" s="17"/>
    </row>
    <row r="47" spans="2:55" x14ac:dyDescent="0.3">
      <c r="B47" s="6"/>
      <c r="C47" s="6"/>
      <c r="D47" s="53">
        <f t="shared" si="4"/>
        <v>0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17"/>
      <c r="AZ47" s="17"/>
      <c r="BA47" s="17"/>
      <c r="BB47" s="17"/>
      <c r="BC47" s="17"/>
    </row>
    <row r="48" spans="2:55" x14ac:dyDescent="0.3">
      <c r="B48" s="6"/>
      <c r="C48" s="6" t="s">
        <v>37</v>
      </c>
      <c r="D48" s="84">
        <f t="shared" si="4"/>
        <v>15564.31130994148</v>
      </c>
      <c r="E48" s="84"/>
      <c r="F48" s="85">
        <f t="shared" ref="F48:AX48" si="19">F73 * DebtPerc * PreTaxDebtCost</f>
        <v>0</v>
      </c>
      <c r="G48" s="85">
        <f t="shared" si="19"/>
        <v>0</v>
      </c>
      <c r="H48" s="85">
        <f t="shared" si="19"/>
        <v>2522.2072217485379</v>
      </c>
      <c r="I48" s="85">
        <f t="shared" si="19"/>
        <v>2292.7500603686358</v>
      </c>
      <c r="J48" s="85">
        <f t="shared" si="19"/>
        <v>2065.8020741963887</v>
      </c>
      <c r="K48" s="85">
        <f t="shared" si="19"/>
        <v>1903.0889733401484</v>
      </c>
      <c r="L48" s="85">
        <f t="shared" si="19"/>
        <v>1764.46395447741</v>
      </c>
      <c r="M48" s="85">
        <f t="shared" si="19"/>
        <v>1643.9049971097986</v>
      </c>
      <c r="N48" s="85">
        <f t="shared" si="19"/>
        <v>1559.4781627324403</v>
      </c>
      <c r="O48" s="85">
        <f t="shared" si="19"/>
        <v>1493.1173898502091</v>
      </c>
      <c r="P48" s="85">
        <f t="shared" si="19"/>
        <v>1426.7566169679778</v>
      </c>
      <c r="Q48" s="85">
        <f t="shared" si="19"/>
        <v>1360.3958440857459</v>
      </c>
      <c r="R48" s="85">
        <f t="shared" si="19"/>
        <v>1294.0350712035149</v>
      </c>
      <c r="S48" s="85">
        <f t="shared" si="19"/>
        <v>1227.6742983212837</v>
      </c>
      <c r="T48" s="85">
        <f t="shared" si="19"/>
        <v>1161.313525439052</v>
      </c>
      <c r="U48" s="85">
        <f t="shared" si="19"/>
        <v>1094.9527525568205</v>
      </c>
      <c r="V48" s="85">
        <f t="shared" si="19"/>
        <v>1028.5919796745893</v>
      </c>
      <c r="W48" s="85">
        <f t="shared" si="19"/>
        <v>962.23120679235785</v>
      </c>
      <c r="X48" s="85">
        <f t="shared" si="19"/>
        <v>895.87043391012617</v>
      </c>
      <c r="Y48" s="85">
        <f t="shared" si="19"/>
        <v>829.50966102789459</v>
      </c>
      <c r="Z48" s="85">
        <f t="shared" si="19"/>
        <v>763.14888814566291</v>
      </c>
      <c r="AA48" s="85">
        <f t="shared" si="19"/>
        <v>696.78811526343145</v>
      </c>
      <c r="AB48" s="85">
        <f t="shared" si="19"/>
        <v>630.42734238119976</v>
      </c>
      <c r="AC48" s="85">
        <f t="shared" si="19"/>
        <v>564.06656949896831</v>
      </c>
      <c r="AD48" s="85">
        <f t="shared" si="19"/>
        <v>497.70579661673651</v>
      </c>
      <c r="AE48" s="85">
        <f t="shared" si="19"/>
        <v>431.34502373450499</v>
      </c>
      <c r="AF48" s="85">
        <f t="shared" si="19"/>
        <v>364.98425085227325</v>
      </c>
      <c r="AG48" s="85">
        <f t="shared" si="19"/>
        <v>298.62347797004168</v>
      </c>
      <c r="AH48" s="85">
        <f t="shared" si="19"/>
        <v>232.26270508781008</v>
      </c>
      <c r="AI48" s="85">
        <f t="shared" si="19"/>
        <v>165.90193220557842</v>
      </c>
      <c r="AJ48" s="85">
        <f t="shared" si="19"/>
        <v>99.541159323346818</v>
      </c>
      <c r="AK48" s="85">
        <f t="shared" si="19"/>
        <v>33.180386441115196</v>
      </c>
      <c r="AL48" s="85">
        <f t="shared" si="19"/>
        <v>6.1827449826523658E-13</v>
      </c>
      <c r="AM48" s="85">
        <f t="shared" si="19"/>
        <v>6.1827449826523658E-13</v>
      </c>
      <c r="AN48" s="85">
        <f t="shared" si="19"/>
        <v>6.1827449826523658E-13</v>
      </c>
      <c r="AO48" s="85">
        <f t="shared" si="19"/>
        <v>6.1827449826523658E-13</v>
      </c>
      <c r="AP48" s="85">
        <f t="shared" si="19"/>
        <v>6.1827449826523658E-13</v>
      </c>
      <c r="AQ48" s="85">
        <f t="shared" si="19"/>
        <v>6.1827449826523658E-13</v>
      </c>
      <c r="AR48" s="85">
        <f t="shared" si="19"/>
        <v>6.1827449826523658E-13</v>
      </c>
      <c r="AS48" s="85">
        <f t="shared" si="19"/>
        <v>6.1827449826523658E-13</v>
      </c>
      <c r="AT48" s="85">
        <f t="shared" si="19"/>
        <v>6.1827449826523658E-13</v>
      </c>
      <c r="AU48" s="85">
        <f t="shared" si="19"/>
        <v>6.1827449826523658E-13</v>
      </c>
      <c r="AV48" s="85">
        <f t="shared" si="19"/>
        <v>6.1827449826523658E-13</v>
      </c>
      <c r="AW48" s="85">
        <f t="shared" si="19"/>
        <v>6.1827449826523658E-13</v>
      </c>
      <c r="AX48" s="85">
        <f t="shared" si="19"/>
        <v>6.1827449826523658E-13</v>
      </c>
      <c r="AY48" s="86"/>
      <c r="AZ48" s="86"/>
      <c r="BA48" s="86"/>
      <c r="BB48" s="86"/>
      <c r="BC48" s="86"/>
    </row>
    <row r="49" spans="1:55" x14ac:dyDescent="0.3">
      <c r="B49" s="6"/>
      <c r="C49" s="17" t="str">
        <f>Open_FOR</f>
        <v>ITC</v>
      </c>
      <c r="D49" s="87">
        <f>NPV(WACC,F49:AX49)</f>
        <v>-11707.336786461075</v>
      </c>
      <c r="E49" s="88">
        <v>0</v>
      </c>
      <c r="F49" s="89">
        <f t="shared" ref="F49:AX49" si="20">F289</f>
        <v>0</v>
      </c>
      <c r="G49" s="89">
        <f t="shared" si="20"/>
        <v>0</v>
      </c>
      <c r="H49" s="89">
        <f t="shared" si="20"/>
        <v>-1054.5854695315784</v>
      </c>
      <c r="I49" s="89">
        <f t="shared" si="20"/>
        <v>-1054.5854695315784</v>
      </c>
      <c r="J49" s="89">
        <f t="shared" si="20"/>
        <v>-1054.5854695315784</v>
      </c>
      <c r="K49" s="89">
        <f t="shared" si="20"/>
        <v>-1054.5854695315784</v>
      </c>
      <c r="L49" s="89">
        <f t="shared" si="20"/>
        <v>-1054.5854695315784</v>
      </c>
      <c r="M49" s="89">
        <f t="shared" si="20"/>
        <v>-1054.5854695315784</v>
      </c>
      <c r="N49" s="89">
        <f t="shared" si="20"/>
        <v>-1054.5854695315784</v>
      </c>
      <c r="O49" s="89">
        <f t="shared" si="20"/>
        <v>-1054.5854695315784</v>
      </c>
      <c r="P49" s="89">
        <f t="shared" si="20"/>
        <v>-1054.5854695315784</v>
      </c>
      <c r="Q49" s="89">
        <f t="shared" si="20"/>
        <v>-1054.5854695315784</v>
      </c>
      <c r="R49" s="89">
        <f t="shared" si="20"/>
        <v>-1054.5854695315784</v>
      </c>
      <c r="S49" s="89">
        <f t="shared" si="20"/>
        <v>-1054.5854695315784</v>
      </c>
      <c r="T49" s="89">
        <f t="shared" si="20"/>
        <v>-1054.5854695315784</v>
      </c>
      <c r="U49" s="89">
        <f t="shared" si="20"/>
        <v>-1054.5854695315784</v>
      </c>
      <c r="V49" s="89">
        <f t="shared" si="20"/>
        <v>-1054.5854695315784</v>
      </c>
      <c r="W49" s="89">
        <f t="shared" si="20"/>
        <v>-1054.5854695315784</v>
      </c>
      <c r="X49" s="89">
        <f t="shared" si="20"/>
        <v>-1054.5854695315784</v>
      </c>
      <c r="Y49" s="89">
        <f t="shared" si="20"/>
        <v>-1054.5854695315784</v>
      </c>
      <c r="Z49" s="89">
        <f t="shared" si="20"/>
        <v>-1054.5854695315784</v>
      </c>
      <c r="AA49" s="89">
        <f t="shared" si="20"/>
        <v>-1054.5854695315784</v>
      </c>
      <c r="AB49" s="89">
        <f t="shared" si="20"/>
        <v>-1054.5854695315784</v>
      </c>
      <c r="AC49" s="89">
        <f t="shared" si="20"/>
        <v>-1054.5854695315784</v>
      </c>
      <c r="AD49" s="89">
        <f t="shared" si="20"/>
        <v>-1054.5854695315784</v>
      </c>
      <c r="AE49" s="89">
        <f t="shared" si="20"/>
        <v>-1054.5854695315784</v>
      </c>
      <c r="AF49" s="89">
        <f t="shared" si="20"/>
        <v>-1054.5854695315784</v>
      </c>
      <c r="AG49" s="89">
        <f t="shared" si="20"/>
        <v>-1054.5854695315784</v>
      </c>
      <c r="AH49" s="89">
        <f t="shared" si="20"/>
        <v>-1054.5854695315784</v>
      </c>
      <c r="AI49" s="89">
        <f t="shared" si="20"/>
        <v>-1054.5854695315784</v>
      </c>
      <c r="AJ49" s="89">
        <f t="shared" si="20"/>
        <v>-1054.5854695315784</v>
      </c>
      <c r="AK49" s="89">
        <f t="shared" si="20"/>
        <v>-1054.5854695315784</v>
      </c>
      <c r="AL49" s="89">
        <f t="shared" si="20"/>
        <v>0</v>
      </c>
      <c r="AM49" s="89">
        <f t="shared" si="20"/>
        <v>0</v>
      </c>
      <c r="AN49" s="89">
        <f t="shared" si="20"/>
        <v>0</v>
      </c>
      <c r="AO49" s="89">
        <f t="shared" si="20"/>
        <v>0</v>
      </c>
      <c r="AP49" s="89">
        <f t="shared" si="20"/>
        <v>0</v>
      </c>
      <c r="AQ49" s="89">
        <f t="shared" si="20"/>
        <v>0</v>
      </c>
      <c r="AR49" s="89">
        <f t="shared" si="20"/>
        <v>0</v>
      </c>
      <c r="AS49" s="89">
        <f t="shared" si="20"/>
        <v>0</v>
      </c>
      <c r="AT49" s="89">
        <f t="shared" si="20"/>
        <v>0</v>
      </c>
      <c r="AU49" s="89">
        <f t="shared" si="20"/>
        <v>0</v>
      </c>
      <c r="AV49" s="89">
        <f t="shared" si="20"/>
        <v>0</v>
      </c>
      <c r="AW49" s="89">
        <f t="shared" si="20"/>
        <v>0</v>
      </c>
      <c r="AX49" s="89">
        <f t="shared" si="20"/>
        <v>0</v>
      </c>
      <c r="AY49" s="17"/>
      <c r="AZ49" s="17"/>
      <c r="BA49" s="17"/>
      <c r="BB49" s="17"/>
      <c r="BC49" s="17"/>
    </row>
    <row r="50" spans="1:55" x14ac:dyDescent="0.3">
      <c r="B50" s="6"/>
      <c r="C50" s="6" t="s">
        <v>38</v>
      </c>
      <c r="D50" s="87">
        <f t="shared" si="4"/>
        <v>-2655.0871404155882</v>
      </c>
      <c r="E50" s="87">
        <f t="shared" ref="E50:AX50" si="21">E106</f>
        <v>0</v>
      </c>
      <c r="F50" s="90">
        <f t="shared" si="21"/>
        <v>0</v>
      </c>
      <c r="G50" s="90">
        <f t="shared" si="21"/>
        <v>0</v>
      </c>
      <c r="H50" s="90">
        <f t="shared" si="21"/>
        <v>-2727.7081626962236</v>
      </c>
      <c r="I50" s="90">
        <f t="shared" si="21"/>
        <v>-5483.4045685074043</v>
      </c>
      <c r="J50" s="90">
        <f t="shared" si="21"/>
        <v>-2745.7466507625181</v>
      </c>
      <c r="K50" s="90">
        <f t="shared" si="21"/>
        <v>-1114.5051550263775</v>
      </c>
      <c r="L50" s="90">
        <f t="shared" si="21"/>
        <v>-1173.7964014889133</v>
      </c>
      <c r="M50" s="90">
        <f t="shared" si="21"/>
        <v>50.265963290336913</v>
      </c>
      <c r="N50" s="90">
        <f t="shared" si="21"/>
        <v>1289.7823826623664</v>
      </c>
      <c r="O50" s="90">
        <f t="shared" si="21"/>
        <v>1261.3992453853884</v>
      </c>
      <c r="P50" s="90">
        <f t="shared" si="21"/>
        <v>1233.0161081084104</v>
      </c>
      <c r="Q50" s="90">
        <f t="shared" si="21"/>
        <v>1204.6329708314324</v>
      </c>
      <c r="R50" s="90">
        <f t="shared" si="21"/>
        <v>1176.2498335544549</v>
      </c>
      <c r="S50" s="90">
        <f t="shared" si="21"/>
        <v>1147.8666962774771</v>
      </c>
      <c r="T50" s="90">
        <f t="shared" si="21"/>
        <v>1119.4835590004989</v>
      </c>
      <c r="U50" s="90">
        <f t="shared" si="21"/>
        <v>1091.1004217235209</v>
      </c>
      <c r="V50" s="90">
        <f t="shared" si="21"/>
        <v>1062.7172844465431</v>
      </c>
      <c r="W50" s="90">
        <f t="shared" si="21"/>
        <v>1034.3341471695651</v>
      </c>
      <c r="X50" s="90">
        <f t="shared" si="21"/>
        <v>1005.9510098925871</v>
      </c>
      <c r="Y50" s="90">
        <f t="shared" si="21"/>
        <v>977.56787261560919</v>
      </c>
      <c r="Z50" s="90">
        <f t="shared" si="21"/>
        <v>949.18473533863107</v>
      </c>
      <c r="AA50" s="90">
        <f t="shared" si="21"/>
        <v>920.80159806165295</v>
      </c>
      <c r="AB50" s="90">
        <f t="shared" si="21"/>
        <v>892.41846078467483</v>
      </c>
      <c r="AC50" s="90">
        <f t="shared" si="21"/>
        <v>864.03532350769694</v>
      </c>
      <c r="AD50" s="90">
        <f t="shared" si="21"/>
        <v>835.65218623071883</v>
      </c>
      <c r="AE50" s="90">
        <f t="shared" si="21"/>
        <v>807.26904895374093</v>
      </c>
      <c r="AF50" s="90">
        <f t="shared" si="21"/>
        <v>778.88591167676282</v>
      </c>
      <c r="AG50" s="90">
        <f t="shared" si="21"/>
        <v>750.50277439978481</v>
      </c>
      <c r="AH50" s="90">
        <f t="shared" si="21"/>
        <v>722.11963712280681</v>
      </c>
      <c r="AI50" s="90">
        <f t="shared" si="21"/>
        <v>693.7364998458288</v>
      </c>
      <c r="AJ50" s="90">
        <f t="shared" si="21"/>
        <v>665.3533625688508</v>
      </c>
      <c r="AK50" s="90">
        <f t="shared" si="21"/>
        <v>636.97022529187268</v>
      </c>
      <c r="AL50" s="90">
        <f t="shared" si="21"/>
        <v>2.6444191646561778E-13</v>
      </c>
      <c r="AM50" s="90">
        <f t="shared" si="21"/>
        <v>2.6444191646561778E-13</v>
      </c>
      <c r="AN50" s="90">
        <f t="shared" si="21"/>
        <v>2.6444191646561778E-13</v>
      </c>
      <c r="AO50" s="90">
        <f t="shared" si="21"/>
        <v>2.6444191646561778E-13</v>
      </c>
      <c r="AP50" s="90">
        <f t="shared" si="21"/>
        <v>2.6444191646561778E-13</v>
      </c>
      <c r="AQ50" s="90">
        <f t="shared" si="21"/>
        <v>2.6444191646561778E-13</v>
      </c>
      <c r="AR50" s="90">
        <f t="shared" si="21"/>
        <v>2.6444191646561778E-13</v>
      </c>
      <c r="AS50" s="90">
        <f t="shared" si="21"/>
        <v>2.6444191646561778E-13</v>
      </c>
      <c r="AT50" s="90">
        <f t="shared" si="21"/>
        <v>2.6444191646561778E-13</v>
      </c>
      <c r="AU50" s="90">
        <f t="shared" si="21"/>
        <v>2.6444191646561778E-13</v>
      </c>
      <c r="AV50" s="90">
        <f t="shared" si="21"/>
        <v>2.6444191646561778E-13</v>
      </c>
      <c r="AW50" s="90">
        <f t="shared" si="21"/>
        <v>2.6444191646561778E-13</v>
      </c>
      <c r="AX50" s="90">
        <f t="shared" si="21"/>
        <v>2.6444191646561778E-13</v>
      </c>
      <c r="AY50" s="86"/>
      <c r="AZ50" s="86"/>
      <c r="BA50" s="86"/>
      <c r="BB50" s="86"/>
      <c r="BC50" s="86"/>
    </row>
    <row r="51" spans="1:55" x14ac:dyDescent="0.3">
      <c r="B51" s="6"/>
      <c r="C51" s="6" t="s">
        <v>39</v>
      </c>
      <c r="D51" s="91">
        <f t="shared" si="4"/>
        <v>8030.6485383821246</v>
      </c>
      <c r="E51" s="91">
        <f>FedTaxRate*SUM(E46-E48)-E50</f>
        <v>0</v>
      </c>
      <c r="F51" s="92">
        <f t="shared" ref="F51:AX51" si="22">(F169-F260)*(1-$D$78)</f>
        <v>0</v>
      </c>
      <c r="G51" s="92">
        <f>(G169-G260)*(1-$D$78)</f>
        <v>0</v>
      </c>
      <c r="H51" s="92">
        <f t="shared" si="22"/>
        <v>3691.0491433605248</v>
      </c>
      <c r="I51" s="92">
        <f t="shared" si="22"/>
        <v>6348.6045265801013</v>
      </c>
      <c r="J51" s="92">
        <f t="shared" si="22"/>
        <v>3513.8787844792187</v>
      </c>
      <c r="K51" s="92">
        <f t="shared" si="22"/>
        <v>1813.0433392186892</v>
      </c>
      <c r="L51" s="92">
        <f t="shared" si="22"/>
        <v>1813.0433392186892</v>
      </c>
      <c r="M51" s="92">
        <f t="shared" si="22"/>
        <v>537.41675527329221</v>
      </c>
      <c r="N51" s="92">
        <f t="shared" si="22"/>
        <v>-738.20982867210478</v>
      </c>
      <c r="O51" s="92">
        <f t="shared" si="22"/>
        <v>-738.20982867210478</v>
      </c>
      <c r="P51" s="92">
        <f t="shared" si="22"/>
        <v>-738.20982867210478</v>
      </c>
      <c r="Q51" s="92">
        <f t="shared" si="22"/>
        <v>-738.20982867210478</v>
      </c>
      <c r="R51" s="92">
        <f t="shared" si="22"/>
        <v>-738.20982867210478</v>
      </c>
      <c r="S51" s="92">
        <f t="shared" si="22"/>
        <v>-738.20982867210478</v>
      </c>
      <c r="T51" s="92">
        <f t="shared" si="22"/>
        <v>-738.20982867210478</v>
      </c>
      <c r="U51" s="92">
        <f t="shared" si="22"/>
        <v>-738.20982867210478</v>
      </c>
      <c r="V51" s="92">
        <f t="shared" si="22"/>
        <v>-738.20982867210478</v>
      </c>
      <c r="W51" s="92">
        <f t="shared" si="22"/>
        <v>-738.20982867210478</v>
      </c>
      <c r="X51" s="92">
        <f t="shared" si="22"/>
        <v>-738.20982867210478</v>
      </c>
      <c r="Y51" s="92">
        <f t="shared" si="22"/>
        <v>-738.20982867210478</v>
      </c>
      <c r="Z51" s="92">
        <f t="shared" si="22"/>
        <v>-738.20982867210478</v>
      </c>
      <c r="AA51" s="92">
        <f t="shared" si="22"/>
        <v>-738.20982867210478</v>
      </c>
      <c r="AB51" s="92">
        <f t="shared" si="22"/>
        <v>-738.20982867210478</v>
      </c>
      <c r="AC51" s="92">
        <f t="shared" si="22"/>
        <v>-738.20982867210478</v>
      </c>
      <c r="AD51" s="92">
        <f t="shared" si="22"/>
        <v>-738.20982867210478</v>
      </c>
      <c r="AE51" s="92">
        <f t="shared" si="22"/>
        <v>-738.20982867210478</v>
      </c>
      <c r="AF51" s="92">
        <f t="shared" si="22"/>
        <v>-738.20982867210478</v>
      </c>
      <c r="AG51" s="92">
        <f t="shared" si="22"/>
        <v>-738.20982867210478</v>
      </c>
      <c r="AH51" s="92">
        <f t="shared" si="22"/>
        <v>-738.20982867210478</v>
      </c>
      <c r="AI51" s="92">
        <f t="shared" si="22"/>
        <v>-738.20982867210478</v>
      </c>
      <c r="AJ51" s="92">
        <f t="shared" si="22"/>
        <v>-738.20982867210478</v>
      </c>
      <c r="AK51" s="92">
        <f t="shared" si="22"/>
        <v>-738.20982867210478</v>
      </c>
      <c r="AL51" s="92">
        <f t="shared" si="22"/>
        <v>0</v>
      </c>
      <c r="AM51" s="92">
        <f t="shared" si="22"/>
        <v>0</v>
      </c>
      <c r="AN51" s="92">
        <f t="shared" si="22"/>
        <v>0</v>
      </c>
      <c r="AO51" s="92">
        <f t="shared" si="22"/>
        <v>0</v>
      </c>
      <c r="AP51" s="92">
        <f t="shared" si="22"/>
        <v>0</v>
      </c>
      <c r="AQ51" s="92">
        <f t="shared" si="22"/>
        <v>0</v>
      </c>
      <c r="AR51" s="92">
        <f t="shared" si="22"/>
        <v>0</v>
      </c>
      <c r="AS51" s="92">
        <f t="shared" si="22"/>
        <v>0</v>
      </c>
      <c r="AT51" s="92">
        <f t="shared" si="22"/>
        <v>0</v>
      </c>
      <c r="AU51" s="92">
        <f t="shared" si="22"/>
        <v>0</v>
      </c>
      <c r="AV51" s="92">
        <f t="shared" si="22"/>
        <v>0</v>
      </c>
      <c r="AW51" s="92">
        <f t="shared" si="22"/>
        <v>0</v>
      </c>
      <c r="AX51" s="92">
        <f t="shared" si="22"/>
        <v>0</v>
      </c>
      <c r="AY51" s="86"/>
      <c r="AZ51" s="86"/>
      <c r="BA51" s="86"/>
      <c r="BB51" s="86"/>
      <c r="BC51" s="86"/>
    </row>
    <row r="52" spans="1:55" x14ac:dyDescent="0.3">
      <c r="B52" s="6"/>
      <c r="C52" s="6"/>
      <c r="D52" s="93">
        <f t="shared" si="4"/>
        <v>0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17"/>
      <c r="AZ52" s="17"/>
      <c r="BA52" s="17"/>
      <c r="BB52" s="17"/>
      <c r="BC52" s="17"/>
    </row>
    <row r="53" spans="1:55" ht="15" thickBot="1" x14ac:dyDescent="0.35">
      <c r="C53" s="94" t="s">
        <v>40</v>
      </c>
      <c r="D53" s="95">
        <f t="shared" si="4"/>
        <v>25043.018109464534</v>
      </c>
      <c r="E53" s="95">
        <f>SUM(E46,-E48,-E50,-E51,)</f>
        <v>0</v>
      </c>
      <c r="F53" s="95">
        <f>SUM(F46,-F48,-F50,-F51,)</f>
        <v>0</v>
      </c>
      <c r="G53" s="95">
        <f>SUM(G46,-G48,-G50,-G49,-G51,)</f>
        <v>0</v>
      </c>
      <c r="H53" s="95">
        <f t="shared" ref="H53:AX53" si="23">SUM(H46,-H48,-H50,-H49,-H51,)</f>
        <v>4058.2380981885108</v>
      </c>
      <c r="I53" s="95">
        <f t="shared" si="23"/>
        <v>3689.0409179629523</v>
      </c>
      <c r="J53" s="95">
        <f t="shared" si="23"/>
        <v>3323.8810072903962</v>
      </c>
      <c r="K53" s="95">
        <f t="shared" si="23"/>
        <v>3062.0751971748364</v>
      </c>
      <c r="L53" s="95">
        <f t="shared" si="23"/>
        <v>2839.0271747681541</v>
      </c>
      <c r="M53" s="95">
        <f t="shared" si="23"/>
        <v>2645.0474931431263</v>
      </c>
      <c r="N53" s="95">
        <f t="shared" si="23"/>
        <v>2509.2044930814104</v>
      </c>
      <c r="O53" s="95">
        <f t="shared" si="23"/>
        <v>2402.4298338013505</v>
      </c>
      <c r="P53" s="95">
        <f t="shared" si="23"/>
        <v>2295.6551745212901</v>
      </c>
      <c r="Q53" s="95">
        <f t="shared" si="23"/>
        <v>2188.8805152412306</v>
      </c>
      <c r="R53" s="95">
        <f t="shared" si="23"/>
        <v>2082.1058559611715</v>
      </c>
      <c r="S53" s="95">
        <f t="shared" si="23"/>
        <v>1975.331196681112</v>
      </c>
      <c r="T53" s="95">
        <f t="shared" si="23"/>
        <v>1868.5565374010516</v>
      </c>
      <c r="U53" s="95">
        <f t="shared" si="23"/>
        <v>1761.7818781209917</v>
      </c>
      <c r="V53" s="95">
        <f t="shared" si="23"/>
        <v>1655.0072188409322</v>
      </c>
      <c r="W53" s="95">
        <f t="shared" si="23"/>
        <v>1548.2325595608722</v>
      </c>
      <c r="X53" s="95">
        <f t="shared" si="23"/>
        <v>1441.4579002808116</v>
      </c>
      <c r="Y53" s="95">
        <f t="shared" si="23"/>
        <v>1334.6832410007517</v>
      </c>
      <c r="Z53" s="95">
        <f t="shared" si="23"/>
        <v>1227.908581720691</v>
      </c>
      <c r="AA53" s="95">
        <f t="shared" si="23"/>
        <v>1121.1339224406313</v>
      </c>
      <c r="AB53" s="95">
        <f t="shared" si="23"/>
        <v>1014.3592631605708</v>
      </c>
      <c r="AC53" s="95">
        <f t="shared" si="23"/>
        <v>907.58460388051071</v>
      </c>
      <c r="AD53" s="95">
        <f t="shared" si="23"/>
        <v>800.80994460045031</v>
      </c>
      <c r="AE53" s="95">
        <f t="shared" si="23"/>
        <v>694.03528532039036</v>
      </c>
      <c r="AF53" s="95">
        <f t="shared" si="23"/>
        <v>587.26062604033041</v>
      </c>
      <c r="AG53" s="95">
        <f t="shared" si="23"/>
        <v>480.48596676027</v>
      </c>
      <c r="AH53" s="95">
        <f t="shared" si="23"/>
        <v>373.7113074802096</v>
      </c>
      <c r="AI53" s="95">
        <f t="shared" si="23"/>
        <v>266.93664820014965</v>
      </c>
      <c r="AJ53" s="95">
        <f t="shared" si="23"/>
        <v>160.16198892008924</v>
      </c>
      <c r="AK53" s="95">
        <f t="shared" si="23"/>
        <v>53.387329640029293</v>
      </c>
      <c r="AL53" s="95">
        <f t="shared" si="23"/>
        <v>9.948053047992288E-13</v>
      </c>
      <c r="AM53" s="95">
        <f t="shared" si="23"/>
        <v>9.948053047992288E-13</v>
      </c>
      <c r="AN53" s="95">
        <f t="shared" si="23"/>
        <v>9.948053047992288E-13</v>
      </c>
      <c r="AO53" s="95">
        <f t="shared" si="23"/>
        <v>9.948053047992288E-13</v>
      </c>
      <c r="AP53" s="95">
        <f t="shared" si="23"/>
        <v>9.948053047992288E-13</v>
      </c>
      <c r="AQ53" s="95">
        <f t="shared" si="23"/>
        <v>9.948053047992288E-13</v>
      </c>
      <c r="AR53" s="95">
        <f t="shared" si="23"/>
        <v>9.948053047992288E-13</v>
      </c>
      <c r="AS53" s="95">
        <f t="shared" si="23"/>
        <v>9.948053047992288E-13</v>
      </c>
      <c r="AT53" s="95">
        <f t="shared" si="23"/>
        <v>9.948053047992288E-13</v>
      </c>
      <c r="AU53" s="95">
        <f t="shared" si="23"/>
        <v>9.948053047992288E-13</v>
      </c>
      <c r="AV53" s="95">
        <f t="shared" si="23"/>
        <v>9.948053047992288E-13</v>
      </c>
      <c r="AW53" s="95">
        <f t="shared" si="23"/>
        <v>9.948053047992288E-13</v>
      </c>
      <c r="AX53" s="95">
        <f t="shared" si="23"/>
        <v>9.948053047992288E-13</v>
      </c>
      <c r="AY53" s="17"/>
      <c r="AZ53" s="17"/>
      <c r="BA53" s="17"/>
      <c r="BB53" s="17"/>
      <c r="BC53" s="17"/>
    </row>
    <row r="54" spans="1:55" ht="11.4" customHeight="1" thickTop="1" x14ac:dyDescent="0.3">
      <c r="A54" s="57"/>
      <c r="B54" s="6"/>
      <c r="C54" s="6"/>
      <c r="D54" s="6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17"/>
      <c r="AZ54" s="17"/>
      <c r="BA54" s="17"/>
      <c r="BB54" s="17"/>
      <c r="BC54" s="17"/>
    </row>
    <row r="55" spans="1:55" ht="18" customHeight="1" x14ac:dyDescent="0.35">
      <c r="B55" s="55" t="s">
        <v>41</v>
      </c>
      <c r="C55" s="6"/>
      <c r="D55" s="6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17"/>
      <c r="AZ55" s="17"/>
      <c r="BA55" s="17"/>
      <c r="BB55" s="17"/>
      <c r="BC55" s="17"/>
    </row>
    <row r="56" spans="1:55" ht="11.4" customHeight="1" x14ac:dyDescent="0.3">
      <c r="A56" s="57"/>
      <c r="B56" s="6"/>
      <c r="C56" s="6"/>
      <c r="D56" s="6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17"/>
      <c r="AZ56" s="17"/>
      <c r="BA56" s="17"/>
      <c r="BB56" s="17"/>
      <c r="BC56" s="17"/>
    </row>
    <row r="57" spans="1:55" ht="11.4" customHeight="1" x14ac:dyDescent="0.3">
      <c r="A57" s="17"/>
      <c r="C57" s="6" t="s">
        <v>42</v>
      </c>
      <c r="D57" s="6"/>
      <c r="E57" s="81">
        <f t="shared" ref="E57:AX57" si="24">E23</f>
        <v>0</v>
      </c>
      <c r="F57" s="68">
        <f t="shared" si="24"/>
        <v>0</v>
      </c>
      <c r="G57" s="68">
        <f t="shared" si="24"/>
        <v>-3694.5279999999998</v>
      </c>
      <c r="H57" s="68">
        <f t="shared" si="24"/>
        <v>6611.4408521878404</v>
      </c>
      <c r="I57" s="68">
        <f t="shared" si="24"/>
        <v>6443.7428012842292</v>
      </c>
      <c r="J57" s="68">
        <f t="shared" si="24"/>
        <v>6458.4742012092211</v>
      </c>
      <c r="K57" s="68">
        <f t="shared" si="24"/>
        <v>6283.85811486697</v>
      </c>
      <c r="L57" s="68">
        <f t="shared" si="24"/>
        <v>6145.5663956427961</v>
      </c>
      <c r="M57" s="68">
        <f t="shared" si="24"/>
        <v>4809.8363702044908</v>
      </c>
      <c r="N57" s="68">
        <f t="shared" si="24"/>
        <v>4526.1732997305398</v>
      </c>
      <c r="O57" s="68">
        <f t="shared" si="24"/>
        <v>3750.5769820432247</v>
      </c>
      <c r="P57" s="68">
        <f t="shared" si="24"/>
        <v>3347.6886456497064</v>
      </c>
      <c r="Q57" s="68">
        <f t="shared" si="24"/>
        <v>3929.9414150823332</v>
      </c>
      <c r="R57" s="68">
        <f t="shared" si="24"/>
        <v>3772.9769179867608</v>
      </c>
      <c r="S57" s="68">
        <f t="shared" si="24"/>
        <v>3276.1453226997774</v>
      </c>
      <c r="T57" s="68">
        <f t="shared" si="24"/>
        <v>2668.9953767665997</v>
      </c>
      <c r="U57" s="68">
        <f t="shared" si="24"/>
        <v>1079.6704464210761</v>
      </c>
      <c r="V57" s="68">
        <f t="shared" si="24"/>
        <v>223.8705570528964</v>
      </c>
      <c r="W57" s="68">
        <f t="shared" si="24"/>
        <v>550.41443468649311</v>
      </c>
      <c r="X57" s="68">
        <f t="shared" si="24"/>
        <v>111.63854849690962</v>
      </c>
      <c r="Y57" s="68">
        <f t="shared" si="24"/>
        <v>368.18515438857031</v>
      </c>
      <c r="Z57" s="68">
        <f t="shared" si="24"/>
        <v>264.69333966350518</v>
      </c>
      <c r="AA57" s="68">
        <f t="shared" si="24"/>
        <v>494.95206880629303</v>
      </c>
      <c r="AB57" s="68">
        <f t="shared" si="24"/>
        <v>-276.88176958636882</v>
      </c>
      <c r="AC57" s="68">
        <f t="shared" si="24"/>
        <v>-1668.4123147028638</v>
      </c>
      <c r="AD57" s="68">
        <f t="shared" si="24"/>
        <v>1026.9469157887099</v>
      </c>
      <c r="AE57" s="68">
        <f t="shared" si="24"/>
        <v>968.23667627855605</v>
      </c>
      <c r="AF57" s="68">
        <f t="shared" si="24"/>
        <v>913.09664501663008</v>
      </c>
      <c r="AG57" s="68">
        <f t="shared" si="24"/>
        <v>861.61607720913617</v>
      </c>
      <c r="AH57" s="68">
        <f t="shared" si="24"/>
        <v>813.88645944243899</v>
      </c>
      <c r="AI57" s="68">
        <f t="shared" si="24"/>
        <v>770.00156546755443</v>
      </c>
      <c r="AJ57" s="68">
        <f t="shared" si="24"/>
        <v>730.05751337927961</v>
      </c>
      <c r="AK57" s="68">
        <f t="shared" si="24"/>
        <v>694.15282422478049</v>
      </c>
      <c r="AL57" s="68">
        <f t="shared" si="24"/>
        <v>1.8775217195300833E-12</v>
      </c>
      <c r="AM57" s="68">
        <f t="shared" si="24"/>
        <v>1.8775217195300833E-12</v>
      </c>
      <c r="AN57" s="68">
        <f t="shared" si="24"/>
        <v>1.8775217195300833E-12</v>
      </c>
      <c r="AO57" s="68">
        <f t="shared" si="24"/>
        <v>1.8775217195300833E-12</v>
      </c>
      <c r="AP57" s="68">
        <f t="shared" si="24"/>
        <v>1.8775217195300833E-12</v>
      </c>
      <c r="AQ57" s="68">
        <f t="shared" si="24"/>
        <v>1.8775217195300833E-12</v>
      </c>
      <c r="AR57" s="68">
        <f t="shared" si="24"/>
        <v>1.8775217195300833E-12</v>
      </c>
      <c r="AS57" s="68">
        <f t="shared" si="24"/>
        <v>1.8775217195300833E-12</v>
      </c>
      <c r="AT57" s="68">
        <f t="shared" si="24"/>
        <v>1.8775217195300833E-12</v>
      </c>
      <c r="AU57" s="68">
        <f t="shared" si="24"/>
        <v>1.8775217195300833E-12</v>
      </c>
      <c r="AV57" s="68">
        <f t="shared" si="24"/>
        <v>1.8775217195300833E-12</v>
      </c>
      <c r="AW57" s="68">
        <f t="shared" si="24"/>
        <v>1.8775217195300833E-12</v>
      </c>
      <c r="AX57" s="68">
        <f t="shared" si="24"/>
        <v>1.8775217195300833E-12</v>
      </c>
      <c r="AY57" s="17"/>
      <c r="AZ57" s="17"/>
      <c r="BA57" s="17"/>
      <c r="BB57" s="17"/>
      <c r="BC57" s="17"/>
    </row>
    <row r="58" spans="1:55" ht="11.4" customHeight="1" x14ac:dyDescent="0.3">
      <c r="A58" s="17"/>
      <c r="C58" s="6" t="s">
        <v>43</v>
      </c>
      <c r="D58" s="6"/>
      <c r="E58" s="96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17"/>
      <c r="AZ58" s="17"/>
      <c r="BA58" s="17"/>
      <c r="BB58" s="17"/>
      <c r="BC58" s="17"/>
    </row>
    <row r="59" spans="1:55" ht="11.4" customHeight="1" x14ac:dyDescent="0.3">
      <c r="A59" s="57"/>
      <c r="C59" s="6" t="s">
        <v>44</v>
      </c>
      <c r="D59" s="6"/>
      <c r="E59" s="96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17"/>
      <c r="AZ59" s="17"/>
      <c r="BA59" s="17"/>
      <c r="BB59" s="17"/>
      <c r="BC59" s="17"/>
    </row>
    <row r="60" spans="1:55" ht="11.4" customHeight="1" x14ac:dyDescent="0.3">
      <c r="C60" s="6" t="s">
        <v>45</v>
      </c>
      <c r="D60" s="6"/>
      <c r="E60" s="96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17"/>
      <c r="AZ60" s="17"/>
      <c r="BA60" s="17"/>
      <c r="BB60" s="17"/>
      <c r="BC60" s="17"/>
    </row>
    <row r="61" spans="1:55" ht="11.4" customHeight="1" x14ac:dyDescent="0.3">
      <c r="C61" s="6" t="s">
        <v>46</v>
      </c>
      <c r="D61" s="6"/>
      <c r="E61" s="83">
        <v>0</v>
      </c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17"/>
      <c r="AZ61" s="17"/>
      <c r="BA61" s="17"/>
      <c r="BB61" s="17"/>
      <c r="BC61" s="17"/>
    </row>
    <row r="62" spans="1:55" x14ac:dyDescent="0.3">
      <c r="C62" s="28" t="s">
        <v>47</v>
      </c>
      <c r="D62" s="6"/>
      <c r="E62" s="53">
        <v>0</v>
      </c>
      <c r="F62" s="53">
        <f t="shared" ref="F62:AX62" si="25">SUM(F57:F61)</f>
        <v>0</v>
      </c>
      <c r="G62" s="53">
        <f t="shared" si="25"/>
        <v>-3694.5279999999998</v>
      </c>
      <c r="H62" s="53">
        <f t="shared" si="25"/>
        <v>6611.4408521878404</v>
      </c>
      <c r="I62" s="53">
        <f t="shared" si="25"/>
        <v>6443.7428012842292</v>
      </c>
      <c r="J62" s="53">
        <f t="shared" si="25"/>
        <v>6458.4742012092211</v>
      </c>
      <c r="K62" s="53">
        <f t="shared" si="25"/>
        <v>6283.85811486697</v>
      </c>
      <c r="L62" s="53">
        <f t="shared" si="25"/>
        <v>6145.5663956427961</v>
      </c>
      <c r="M62" s="53">
        <f t="shared" si="25"/>
        <v>4809.8363702044908</v>
      </c>
      <c r="N62" s="53">
        <f t="shared" si="25"/>
        <v>4526.1732997305398</v>
      </c>
      <c r="O62" s="53">
        <f t="shared" si="25"/>
        <v>3750.5769820432247</v>
      </c>
      <c r="P62" s="53">
        <f t="shared" si="25"/>
        <v>3347.6886456497064</v>
      </c>
      <c r="Q62" s="53">
        <f t="shared" si="25"/>
        <v>3929.9414150823332</v>
      </c>
      <c r="R62" s="53">
        <f t="shared" si="25"/>
        <v>3772.9769179867608</v>
      </c>
      <c r="S62" s="53">
        <f t="shared" si="25"/>
        <v>3276.1453226997774</v>
      </c>
      <c r="T62" s="53">
        <f t="shared" si="25"/>
        <v>2668.9953767665997</v>
      </c>
      <c r="U62" s="53">
        <f t="shared" si="25"/>
        <v>1079.6704464210761</v>
      </c>
      <c r="V62" s="53">
        <f t="shared" si="25"/>
        <v>223.8705570528964</v>
      </c>
      <c r="W62" s="53">
        <f t="shared" si="25"/>
        <v>550.41443468649311</v>
      </c>
      <c r="X62" s="53">
        <f t="shared" si="25"/>
        <v>111.63854849690962</v>
      </c>
      <c r="Y62" s="53">
        <f t="shared" si="25"/>
        <v>368.18515438857031</v>
      </c>
      <c r="Z62" s="53">
        <f t="shared" si="25"/>
        <v>264.69333966350518</v>
      </c>
      <c r="AA62" s="53">
        <f t="shared" si="25"/>
        <v>494.95206880629303</v>
      </c>
      <c r="AB62" s="53">
        <f t="shared" si="25"/>
        <v>-276.88176958636882</v>
      </c>
      <c r="AC62" s="53">
        <f t="shared" si="25"/>
        <v>-1668.4123147028638</v>
      </c>
      <c r="AD62" s="53">
        <f t="shared" si="25"/>
        <v>1026.9469157887099</v>
      </c>
      <c r="AE62" s="53">
        <f t="shared" si="25"/>
        <v>968.23667627855605</v>
      </c>
      <c r="AF62" s="53">
        <f t="shared" si="25"/>
        <v>913.09664501663008</v>
      </c>
      <c r="AG62" s="53">
        <f t="shared" si="25"/>
        <v>861.61607720913617</v>
      </c>
      <c r="AH62" s="53">
        <f t="shared" si="25"/>
        <v>813.88645944243899</v>
      </c>
      <c r="AI62" s="53">
        <f t="shared" si="25"/>
        <v>770.00156546755443</v>
      </c>
      <c r="AJ62" s="53">
        <f t="shared" si="25"/>
        <v>730.05751337927961</v>
      </c>
      <c r="AK62" s="53">
        <f t="shared" si="25"/>
        <v>694.15282422478049</v>
      </c>
      <c r="AL62" s="53">
        <f t="shared" si="25"/>
        <v>1.8775217195300833E-12</v>
      </c>
      <c r="AM62" s="53">
        <f t="shared" si="25"/>
        <v>1.8775217195300833E-12</v>
      </c>
      <c r="AN62" s="53">
        <f t="shared" si="25"/>
        <v>1.8775217195300833E-12</v>
      </c>
      <c r="AO62" s="53">
        <f t="shared" si="25"/>
        <v>1.8775217195300833E-12</v>
      </c>
      <c r="AP62" s="53">
        <f t="shared" si="25"/>
        <v>1.8775217195300833E-12</v>
      </c>
      <c r="AQ62" s="53">
        <f t="shared" si="25"/>
        <v>1.8775217195300833E-12</v>
      </c>
      <c r="AR62" s="53">
        <f t="shared" si="25"/>
        <v>1.8775217195300833E-12</v>
      </c>
      <c r="AS62" s="53">
        <f t="shared" si="25"/>
        <v>1.8775217195300833E-12</v>
      </c>
      <c r="AT62" s="53">
        <f t="shared" si="25"/>
        <v>1.8775217195300833E-12</v>
      </c>
      <c r="AU62" s="53">
        <f t="shared" si="25"/>
        <v>1.8775217195300833E-12</v>
      </c>
      <c r="AV62" s="53">
        <f t="shared" si="25"/>
        <v>1.8775217195300833E-12</v>
      </c>
      <c r="AW62" s="53">
        <f t="shared" si="25"/>
        <v>1.8775217195300833E-12</v>
      </c>
      <c r="AX62" s="53">
        <f t="shared" si="25"/>
        <v>1.8775217195300833E-12</v>
      </c>
      <c r="AY62" s="17"/>
      <c r="AZ62" s="17"/>
      <c r="BA62" s="17"/>
      <c r="BB62" s="17"/>
      <c r="BC62" s="17"/>
    </row>
    <row r="63" spans="1:55" ht="11.4" customHeight="1" x14ac:dyDescent="0.3">
      <c r="B63" s="6"/>
      <c r="D63" s="6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17"/>
      <c r="AZ63" s="17"/>
      <c r="BA63" s="17"/>
      <c r="BB63" s="17"/>
      <c r="BC63" s="17"/>
    </row>
    <row r="64" spans="1:55" ht="12.75" customHeight="1" x14ac:dyDescent="0.3">
      <c r="B64" s="6"/>
      <c r="C64" s="28" t="s">
        <v>48</v>
      </c>
      <c r="D64" s="6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17"/>
      <c r="AZ64" s="17"/>
      <c r="BA64" s="17"/>
      <c r="BB64" s="17"/>
      <c r="BC64" s="17"/>
    </row>
    <row r="65" spans="1:55" ht="12.75" customHeight="1" x14ac:dyDescent="0.3">
      <c r="B65" s="6"/>
      <c r="C65" s="6" t="s">
        <v>49</v>
      </c>
      <c r="D65" s="6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17"/>
      <c r="AZ65" s="17"/>
      <c r="BA65" s="17"/>
      <c r="BB65" s="17"/>
      <c r="BC65" s="17"/>
    </row>
    <row r="66" spans="1:55" ht="12.75" customHeight="1" x14ac:dyDescent="0.3">
      <c r="C66" s="6" t="s">
        <v>50</v>
      </c>
      <c r="D66" s="6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17"/>
      <c r="AZ66" s="17"/>
      <c r="BA66" s="17"/>
      <c r="BB66" s="17"/>
      <c r="BC66" s="17"/>
    </row>
    <row r="67" spans="1:55" ht="18" x14ac:dyDescent="0.35">
      <c r="A67" s="57"/>
      <c r="B67" s="55" t="s">
        <v>51</v>
      </c>
      <c r="C67" s="6"/>
      <c r="D67" s="6"/>
      <c r="E67" s="53"/>
      <c r="F67" s="53"/>
      <c r="G67" s="98"/>
      <c r="H67" s="98"/>
      <c r="I67" s="98"/>
      <c r="J67" s="98"/>
      <c r="K67" s="98"/>
      <c r="L67" s="98"/>
      <c r="M67" s="98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17"/>
      <c r="AZ67" s="17"/>
      <c r="BA67" s="17"/>
      <c r="BB67" s="17"/>
      <c r="BC67" s="17"/>
    </row>
    <row r="68" spans="1:55" ht="15.6" customHeight="1" x14ac:dyDescent="0.3">
      <c r="B68" s="6"/>
      <c r="C68" s="57" t="s">
        <v>52</v>
      </c>
      <c r="D68" s="6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17"/>
      <c r="AZ68" s="17"/>
      <c r="BA68" s="17"/>
      <c r="BB68" s="17"/>
      <c r="BC68" s="17"/>
    </row>
    <row r="69" spans="1:55" ht="11.4" customHeight="1" x14ac:dyDescent="0.3">
      <c r="A69" s="17"/>
      <c r="B69" s="6"/>
      <c r="C69" s="17" t="s">
        <v>53</v>
      </c>
      <c r="D69" s="6"/>
      <c r="E69" s="99">
        <v>0</v>
      </c>
      <c r="F69" s="100">
        <f t="shared" ref="F69:AX69" si="26">F125</f>
        <v>0</v>
      </c>
      <c r="G69" s="100">
        <f t="shared" si="26"/>
        <v>0</v>
      </c>
      <c r="H69" s="100">
        <f t="shared" si="26"/>
        <v>124068.878768421</v>
      </c>
      <c r="I69" s="100">
        <f t="shared" si="26"/>
        <v>124068.878768421</v>
      </c>
      <c r="J69" s="100">
        <f t="shared" si="26"/>
        <v>124068.878768421</v>
      </c>
      <c r="K69" s="100">
        <f t="shared" si="26"/>
        <v>124068.878768421</v>
      </c>
      <c r="L69" s="100">
        <f t="shared" si="26"/>
        <v>124068.878768421</v>
      </c>
      <c r="M69" s="100">
        <f t="shared" si="26"/>
        <v>124068.878768421</v>
      </c>
      <c r="N69" s="100">
        <f t="shared" si="26"/>
        <v>124068.878768421</v>
      </c>
      <c r="O69" s="100">
        <f t="shared" si="26"/>
        <v>124068.878768421</v>
      </c>
      <c r="P69" s="100">
        <f t="shared" si="26"/>
        <v>124068.878768421</v>
      </c>
      <c r="Q69" s="100">
        <f t="shared" si="26"/>
        <v>124068.878768421</v>
      </c>
      <c r="R69" s="100">
        <f t="shared" si="26"/>
        <v>124068.878768421</v>
      </c>
      <c r="S69" s="100">
        <f t="shared" si="26"/>
        <v>124068.878768421</v>
      </c>
      <c r="T69" s="100">
        <f t="shared" si="26"/>
        <v>124068.878768421</v>
      </c>
      <c r="U69" s="100">
        <f t="shared" si="26"/>
        <v>124068.878768421</v>
      </c>
      <c r="V69" s="100">
        <f t="shared" si="26"/>
        <v>124068.878768421</v>
      </c>
      <c r="W69" s="100">
        <f t="shared" si="26"/>
        <v>124068.878768421</v>
      </c>
      <c r="X69" s="100">
        <f t="shared" si="26"/>
        <v>124068.878768421</v>
      </c>
      <c r="Y69" s="100">
        <f t="shared" si="26"/>
        <v>124068.878768421</v>
      </c>
      <c r="Z69" s="100">
        <f t="shared" si="26"/>
        <v>124068.878768421</v>
      </c>
      <c r="AA69" s="100">
        <f t="shared" si="26"/>
        <v>124068.878768421</v>
      </c>
      <c r="AB69" s="100">
        <f t="shared" si="26"/>
        <v>124068.878768421</v>
      </c>
      <c r="AC69" s="100">
        <f t="shared" si="26"/>
        <v>124068.878768421</v>
      </c>
      <c r="AD69" s="100">
        <f t="shared" si="26"/>
        <v>124068.878768421</v>
      </c>
      <c r="AE69" s="100">
        <f t="shared" si="26"/>
        <v>124068.878768421</v>
      </c>
      <c r="AF69" s="100">
        <f t="shared" si="26"/>
        <v>124068.878768421</v>
      </c>
      <c r="AG69" s="100">
        <f t="shared" si="26"/>
        <v>124068.878768421</v>
      </c>
      <c r="AH69" s="100">
        <f t="shared" si="26"/>
        <v>124068.878768421</v>
      </c>
      <c r="AI69" s="100">
        <f t="shared" si="26"/>
        <v>124068.878768421</v>
      </c>
      <c r="AJ69" s="100">
        <f t="shared" si="26"/>
        <v>124068.878768421</v>
      </c>
      <c r="AK69" s="100">
        <f t="shared" si="26"/>
        <v>124068.878768421</v>
      </c>
      <c r="AL69" s="100">
        <f t="shared" si="26"/>
        <v>0</v>
      </c>
      <c r="AM69" s="100">
        <f t="shared" si="26"/>
        <v>0</v>
      </c>
      <c r="AN69" s="100">
        <f t="shared" si="26"/>
        <v>0</v>
      </c>
      <c r="AO69" s="100">
        <f t="shared" si="26"/>
        <v>0</v>
      </c>
      <c r="AP69" s="100">
        <f t="shared" si="26"/>
        <v>0</v>
      </c>
      <c r="AQ69" s="100">
        <f t="shared" si="26"/>
        <v>0</v>
      </c>
      <c r="AR69" s="100">
        <f t="shared" si="26"/>
        <v>0</v>
      </c>
      <c r="AS69" s="100">
        <f t="shared" si="26"/>
        <v>0</v>
      </c>
      <c r="AT69" s="100">
        <f t="shared" si="26"/>
        <v>0</v>
      </c>
      <c r="AU69" s="100">
        <f t="shared" si="26"/>
        <v>0</v>
      </c>
      <c r="AV69" s="100">
        <f t="shared" si="26"/>
        <v>0</v>
      </c>
      <c r="AW69" s="100">
        <f t="shared" si="26"/>
        <v>0</v>
      </c>
      <c r="AX69" s="101">
        <f t="shared" si="26"/>
        <v>0</v>
      </c>
      <c r="AY69" s="17"/>
      <c r="AZ69" s="17"/>
      <c r="BA69" s="17"/>
      <c r="BB69" s="17"/>
      <c r="BC69" s="17"/>
    </row>
    <row r="70" spans="1:55" ht="11.4" customHeight="1" x14ac:dyDescent="0.3">
      <c r="A70" s="57"/>
      <c r="B70" s="6"/>
      <c r="C70" s="6" t="s">
        <v>54</v>
      </c>
      <c r="D70" s="6"/>
      <c r="E70" s="102">
        <v>0</v>
      </c>
      <c r="F70" s="53">
        <f t="shared" ref="F70:AX70" si="27">-F126+(0.5*F123)</f>
        <v>0</v>
      </c>
      <c r="G70" s="53">
        <f t="shared" si="27"/>
        <v>0</v>
      </c>
      <c r="H70" s="53">
        <f t="shared" si="27"/>
        <v>-2067.8146461403499</v>
      </c>
      <c r="I70" s="53">
        <f t="shared" si="27"/>
        <v>-6203.4439384210491</v>
      </c>
      <c r="J70" s="53">
        <f t="shared" si="27"/>
        <v>-10339.073230701748</v>
      </c>
      <c r="K70" s="53">
        <f t="shared" si="27"/>
        <v>-14474.702522982448</v>
      </c>
      <c r="L70" s="53">
        <f t="shared" si="27"/>
        <v>-18610.331815263151</v>
      </c>
      <c r="M70" s="53">
        <f t="shared" si="27"/>
        <v>-22745.961107543852</v>
      </c>
      <c r="N70" s="53">
        <f t="shared" si="27"/>
        <v>-26881.590399824552</v>
      </c>
      <c r="O70" s="53">
        <f t="shared" si="27"/>
        <v>-31017.219692105249</v>
      </c>
      <c r="P70" s="53">
        <f t="shared" si="27"/>
        <v>-35152.848984385942</v>
      </c>
      <c r="Q70" s="53">
        <f t="shared" si="27"/>
        <v>-39288.478276666639</v>
      </c>
      <c r="R70" s="53">
        <f t="shared" si="27"/>
        <v>-43424.107568947336</v>
      </c>
      <c r="S70" s="53">
        <f t="shared" si="27"/>
        <v>-47559.736861228033</v>
      </c>
      <c r="T70" s="53">
        <f t="shared" si="27"/>
        <v>-51695.36615350873</v>
      </c>
      <c r="U70" s="53">
        <f t="shared" si="27"/>
        <v>-55830.995445789427</v>
      </c>
      <c r="V70" s="53">
        <f t="shared" si="27"/>
        <v>-59966.624738070124</v>
      </c>
      <c r="W70" s="53">
        <f t="shared" si="27"/>
        <v>-64102.254030350829</v>
      </c>
      <c r="X70" s="53">
        <f t="shared" si="27"/>
        <v>-68237.883322631533</v>
      </c>
      <c r="Y70" s="53">
        <f t="shared" si="27"/>
        <v>-72373.512614912237</v>
      </c>
      <c r="Z70" s="53">
        <f t="shared" si="27"/>
        <v>-76509.141907192941</v>
      </c>
      <c r="AA70" s="53">
        <f t="shared" si="27"/>
        <v>-80644.771199473646</v>
      </c>
      <c r="AB70" s="53">
        <f t="shared" si="27"/>
        <v>-84780.40049175435</v>
      </c>
      <c r="AC70" s="53">
        <f t="shared" si="27"/>
        <v>-88916.029784035054</v>
      </c>
      <c r="AD70" s="53">
        <f t="shared" si="27"/>
        <v>-93051.659076315758</v>
      </c>
      <c r="AE70" s="53">
        <f t="shared" si="27"/>
        <v>-97187.288368596463</v>
      </c>
      <c r="AF70" s="53">
        <f t="shared" si="27"/>
        <v>-101322.91766087717</v>
      </c>
      <c r="AG70" s="53">
        <f t="shared" si="27"/>
        <v>-105458.54695315787</v>
      </c>
      <c r="AH70" s="53">
        <f t="shared" si="27"/>
        <v>-109594.17624543858</v>
      </c>
      <c r="AI70" s="53">
        <f t="shared" si="27"/>
        <v>-113729.80553771928</v>
      </c>
      <c r="AJ70" s="53">
        <f t="shared" si="27"/>
        <v>-117865.43482999998</v>
      </c>
      <c r="AK70" s="53">
        <f t="shared" si="27"/>
        <v>-122001.06412228069</v>
      </c>
      <c r="AL70" s="53">
        <f t="shared" si="27"/>
        <v>0</v>
      </c>
      <c r="AM70" s="53">
        <f t="shared" si="27"/>
        <v>0</v>
      </c>
      <c r="AN70" s="53">
        <f t="shared" si="27"/>
        <v>0</v>
      </c>
      <c r="AO70" s="53">
        <f t="shared" si="27"/>
        <v>0</v>
      </c>
      <c r="AP70" s="53">
        <f t="shared" si="27"/>
        <v>0</v>
      </c>
      <c r="AQ70" s="53">
        <f t="shared" si="27"/>
        <v>0</v>
      </c>
      <c r="AR70" s="53">
        <f t="shared" si="27"/>
        <v>0</v>
      </c>
      <c r="AS70" s="53">
        <f t="shared" si="27"/>
        <v>0</v>
      </c>
      <c r="AT70" s="53">
        <f t="shared" si="27"/>
        <v>0</v>
      </c>
      <c r="AU70" s="53">
        <f t="shared" si="27"/>
        <v>0</v>
      </c>
      <c r="AV70" s="53">
        <f t="shared" si="27"/>
        <v>0</v>
      </c>
      <c r="AW70" s="53">
        <f t="shared" si="27"/>
        <v>0</v>
      </c>
      <c r="AX70" s="103">
        <f t="shared" si="27"/>
        <v>0</v>
      </c>
      <c r="AY70" s="17"/>
      <c r="AZ70" s="17"/>
      <c r="BA70" s="17"/>
      <c r="BB70" s="17"/>
      <c r="BC70" s="17"/>
    </row>
    <row r="71" spans="1:55" ht="11.4" customHeight="1" x14ac:dyDescent="0.3">
      <c r="B71" s="6"/>
      <c r="C71" s="104" t="s">
        <v>55</v>
      </c>
      <c r="D71" s="104"/>
      <c r="E71" s="105">
        <f>-(SUM(E$51:$F51)-(E51/2))</f>
        <v>0</v>
      </c>
      <c r="F71" s="106">
        <f>-(SUM($F$51:F51)-(F51/2))</f>
        <v>0</v>
      </c>
      <c r="G71" s="106">
        <f>-(SUM($F$51:G51)-(G51/2))</f>
        <v>0</v>
      </c>
      <c r="H71" s="106">
        <f>-(SUM($F$51:H51)-(H51/2))</f>
        <v>-1845.5245716802624</v>
      </c>
      <c r="I71" s="106">
        <f>-(SUM($F$51:I51)-(I51/2))</f>
        <v>-6865.3514066505759</v>
      </c>
      <c r="J71" s="106">
        <f>-(SUM($F$51:J51)-(J51/2))</f>
        <v>-11796.593062180236</v>
      </c>
      <c r="K71" s="106">
        <f>-(SUM($F$51:K51)-(K51/2))</f>
        <v>-14460.05412402919</v>
      </c>
      <c r="L71" s="106">
        <f>-(SUM($F$51:L51)-(L51/2))</f>
        <v>-16273.097463247879</v>
      </c>
      <c r="M71" s="106">
        <f>-(SUM($F$51:M51)-(M51/2))</f>
        <v>-17448.327510493869</v>
      </c>
      <c r="N71" s="106">
        <f>-(SUM($F$51:N51)-(N51/2))</f>
        <v>-17347.930973794464</v>
      </c>
      <c r="O71" s="106">
        <f>-(SUM($F$51:O51)-(O51/2))</f>
        <v>-16609.721145122356</v>
      </c>
      <c r="P71" s="106">
        <f>-(SUM($F$51:P51)-(P51/2))</f>
        <v>-15871.511316450253</v>
      </c>
      <c r="Q71" s="106">
        <f>-(SUM($F$51:Q51)-(Q51/2))</f>
        <v>-15133.301487778148</v>
      </c>
      <c r="R71" s="106">
        <f>-(SUM($F$51:R51)-(R51/2))</f>
        <v>-14395.091659106043</v>
      </c>
      <c r="S71" s="106">
        <f>-(SUM($F$51:S51)-(S51/2))</f>
        <v>-13656.881830433938</v>
      </c>
      <c r="T71" s="106">
        <f>-(SUM($F$51:T51)-(T51/2))</f>
        <v>-12918.672001761834</v>
      </c>
      <c r="U71" s="106">
        <f>-(SUM($F$51:U51)-(U51/2))</f>
        <v>-12180.462173089729</v>
      </c>
      <c r="V71" s="106">
        <f>-(SUM($F$51:V51)-(V51/2))</f>
        <v>-11442.252344417624</v>
      </c>
      <c r="W71" s="106">
        <f>-(SUM($F$51:W51)-(W51/2))</f>
        <v>-10704.042515745519</v>
      </c>
      <c r="X71" s="106">
        <f>-(SUM($F$51:X51)-(X51/2))</f>
        <v>-9965.8326870734145</v>
      </c>
      <c r="Y71" s="106">
        <f>-(SUM($F$51:Y51)-(Y51/2))</f>
        <v>-9227.6228584013097</v>
      </c>
      <c r="Z71" s="106">
        <f>-(SUM($F$51:Z51)-(Z51/2))</f>
        <v>-8489.4130297292049</v>
      </c>
      <c r="AA71" s="106">
        <f>-(SUM($F$51:AA51)-(AA51/2))</f>
        <v>-7751.2032010571002</v>
      </c>
      <c r="AB71" s="106">
        <f>-(SUM($F$51:AB51)-(AB51/2))</f>
        <v>-7012.9933723849954</v>
      </c>
      <c r="AC71" s="106">
        <f>-(SUM($F$51:AC51)-(AC51/2))</f>
        <v>-6274.7835437128906</v>
      </c>
      <c r="AD71" s="106">
        <f>-(SUM($F$51:AD51)-(AD51/2))</f>
        <v>-5536.5737150407858</v>
      </c>
      <c r="AE71" s="106">
        <f>-(SUM($F$51:AE51)-(AE51/2))</f>
        <v>-4798.3638863686811</v>
      </c>
      <c r="AF71" s="106">
        <f>-(SUM($F$51:AF51)-(AF51/2))</f>
        <v>-4060.1540576965763</v>
      </c>
      <c r="AG71" s="106">
        <f>-(SUM($F$51:AG51)-(AG51/2))</f>
        <v>-3321.9442290244715</v>
      </c>
      <c r="AH71" s="106">
        <f>-(SUM($F$51:AH51)-(AH51/2))</f>
        <v>-2583.7344003523667</v>
      </c>
      <c r="AI71" s="106">
        <f>-(SUM($F$51:AI51)-(AI51/2))</f>
        <v>-1845.5245716802619</v>
      </c>
      <c r="AJ71" s="106">
        <f>-(SUM($F$51:AJ51)-(AJ51/2))</f>
        <v>-1107.3147430081572</v>
      </c>
      <c r="AK71" s="106">
        <f>-(SUM($F$51:AK51)-(AK51/2))</f>
        <v>-369.10491433605239</v>
      </c>
      <c r="AL71" s="106">
        <f>-(SUM($F$51:AL51)-(AL51/2))</f>
        <v>0</v>
      </c>
      <c r="AM71" s="106">
        <f>-(SUM($F$51:AM51)-(AM51/2))</f>
        <v>0</v>
      </c>
      <c r="AN71" s="106">
        <f>-(SUM($F$51:AN51)-(AN51/2))</f>
        <v>0</v>
      </c>
      <c r="AO71" s="106">
        <f>-(SUM($F$51:AO51)-(AO51/2))</f>
        <v>0</v>
      </c>
      <c r="AP71" s="106">
        <f>-(SUM($F$51:AP51)-(AP51/2))</f>
        <v>0</v>
      </c>
      <c r="AQ71" s="106">
        <f>-(SUM($F$51:AQ51)-(AQ51/2))</f>
        <v>0</v>
      </c>
      <c r="AR71" s="106">
        <f>-(SUM($F$51:AR51)-(AR51/2))</f>
        <v>0</v>
      </c>
      <c r="AS71" s="106">
        <f>-(SUM($F$51:AS51)-(AS51/2))</f>
        <v>0</v>
      </c>
      <c r="AT71" s="106">
        <f>-(SUM($F$51:AT51)-(AT51/2))</f>
        <v>0</v>
      </c>
      <c r="AU71" s="106">
        <f>-(SUM($F$51:AU51)-(AU51/2))</f>
        <v>0</v>
      </c>
      <c r="AV71" s="106">
        <f>-(SUM($F$51:AV51)-(AV51/2))</f>
        <v>0</v>
      </c>
      <c r="AW71" s="106">
        <f>-(SUM($F$51:AW51)-(AW51/2))</f>
        <v>0</v>
      </c>
      <c r="AX71" s="107">
        <f>-(SUM($F$51:AX51)-(AX51/2))</f>
        <v>0</v>
      </c>
      <c r="AY71" s="17"/>
      <c r="AZ71" s="17"/>
      <c r="BA71" s="17"/>
      <c r="BB71" s="17"/>
      <c r="BC71" s="17"/>
    </row>
    <row r="72" spans="1:55" ht="11.4" customHeight="1" x14ac:dyDescent="0.3">
      <c r="B72" s="6"/>
      <c r="C72" s="104" t="s">
        <v>56</v>
      </c>
      <c r="D72" s="104"/>
      <c r="E72" s="108"/>
      <c r="F72" s="109">
        <f t="shared" ref="F72:AX72" si="28">F296*$H$3</f>
        <v>0</v>
      </c>
      <c r="G72" s="109">
        <f t="shared" si="28"/>
        <v>0</v>
      </c>
      <c r="H72" s="109">
        <f t="shared" si="28"/>
        <v>-31110.27135118156</v>
      </c>
      <c r="I72" s="109">
        <f t="shared" si="28"/>
        <v>-30055.685881649981</v>
      </c>
      <c r="J72" s="109">
        <f t="shared" si="28"/>
        <v>-29001.100412118401</v>
      </c>
      <c r="K72" s="109">
        <f t="shared" si="28"/>
        <v>-27946.514942586822</v>
      </c>
      <c r="L72" s="109">
        <f t="shared" si="28"/>
        <v>-26891.929473055243</v>
      </c>
      <c r="M72" s="109">
        <f t="shared" si="28"/>
        <v>-25837.344003523664</v>
      </c>
      <c r="N72" s="109">
        <f t="shared" si="28"/>
        <v>-24782.758533992084</v>
      </c>
      <c r="O72" s="109">
        <f t="shared" si="28"/>
        <v>-23728.173064460505</v>
      </c>
      <c r="P72" s="109">
        <f t="shared" si="28"/>
        <v>-22673.587594928926</v>
      </c>
      <c r="Q72" s="109">
        <f t="shared" si="28"/>
        <v>-21619.002125397346</v>
      </c>
      <c r="R72" s="109">
        <f t="shared" si="28"/>
        <v>-20564.416655865767</v>
      </c>
      <c r="S72" s="109">
        <f t="shared" si="28"/>
        <v>-19509.831186334188</v>
      </c>
      <c r="T72" s="109">
        <f t="shared" si="28"/>
        <v>-18455.245716802609</v>
      </c>
      <c r="U72" s="109">
        <f t="shared" si="28"/>
        <v>-17400.660247271029</v>
      </c>
      <c r="V72" s="109">
        <f t="shared" si="28"/>
        <v>-16346.07477773945</v>
      </c>
      <c r="W72" s="109">
        <f t="shared" si="28"/>
        <v>-15291.489308207871</v>
      </c>
      <c r="X72" s="109">
        <f t="shared" si="28"/>
        <v>-14236.903838676291</v>
      </c>
      <c r="Y72" s="109">
        <f t="shared" si="28"/>
        <v>-13182.318369144712</v>
      </c>
      <c r="Z72" s="109">
        <f t="shared" si="28"/>
        <v>-12127.732899613133</v>
      </c>
      <c r="AA72" s="109">
        <f t="shared" si="28"/>
        <v>-11073.147430081553</v>
      </c>
      <c r="AB72" s="109">
        <f t="shared" si="28"/>
        <v>-10018.561960549974</v>
      </c>
      <c r="AC72" s="109">
        <f t="shared" si="28"/>
        <v>-8963.9764910183949</v>
      </c>
      <c r="AD72" s="109">
        <f t="shared" si="28"/>
        <v>-7909.3910214868156</v>
      </c>
      <c r="AE72" s="109">
        <f t="shared" si="28"/>
        <v>-6854.8055519552381</v>
      </c>
      <c r="AF72" s="109">
        <f t="shared" si="28"/>
        <v>-5800.2200824236588</v>
      </c>
      <c r="AG72" s="109">
        <f t="shared" si="28"/>
        <v>-4745.6346128920813</v>
      </c>
      <c r="AH72" s="109">
        <f t="shared" si="28"/>
        <v>-3691.0491433605025</v>
      </c>
      <c r="AI72" s="109">
        <f t="shared" si="28"/>
        <v>-2636.4636738289241</v>
      </c>
      <c r="AJ72" s="109">
        <f t="shared" si="28"/>
        <v>-1581.8782042973457</v>
      </c>
      <c r="AK72" s="109">
        <f t="shared" si="28"/>
        <v>-527.29273476576736</v>
      </c>
      <c r="AL72" s="109">
        <f t="shared" si="28"/>
        <v>2.1827872842550278E-11</v>
      </c>
      <c r="AM72" s="109">
        <f t="shared" si="28"/>
        <v>2.1827872842550278E-11</v>
      </c>
      <c r="AN72" s="109">
        <f t="shared" si="28"/>
        <v>2.1827872842550278E-11</v>
      </c>
      <c r="AO72" s="109">
        <f t="shared" si="28"/>
        <v>2.1827872842550278E-11</v>
      </c>
      <c r="AP72" s="109">
        <f t="shared" si="28"/>
        <v>2.1827872842550278E-11</v>
      </c>
      <c r="AQ72" s="109">
        <f t="shared" si="28"/>
        <v>2.1827872842550278E-11</v>
      </c>
      <c r="AR72" s="109">
        <f t="shared" si="28"/>
        <v>2.1827872842550278E-11</v>
      </c>
      <c r="AS72" s="109">
        <f t="shared" si="28"/>
        <v>2.1827872842550278E-11</v>
      </c>
      <c r="AT72" s="109">
        <f t="shared" si="28"/>
        <v>2.1827872842550278E-11</v>
      </c>
      <c r="AU72" s="109">
        <f t="shared" si="28"/>
        <v>2.1827872842550278E-11</v>
      </c>
      <c r="AV72" s="109">
        <f t="shared" si="28"/>
        <v>2.1827872842550278E-11</v>
      </c>
      <c r="AW72" s="109">
        <f t="shared" si="28"/>
        <v>2.1827872842550278E-11</v>
      </c>
      <c r="AX72" s="109">
        <f t="shared" si="28"/>
        <v>2.1827872842550278E-11</v>
      </c>
      <c r="AY72" s="17"/>
      <c r="AZ72" s="17"/>
      <c r="BA72" s="17"/>
      <c r="BB72" s="17"/>
      <c r="BC72" s="17"/>
    </row>
    <row r="73" spans="1:55" ht="11.4" customHeight="1" x14ac:dyDescent="0.3">
      <c r="B73" s="6"/>
      <c r="C73" s="28" t="s">
        <v>57</v>
      </c>
      <c r="D73" s="6"/>
      <c r="E73" s="53">
        <f t="shared" ref="E73:AX73" si="29">SUM(E69:E72)</f>
        <v>0</v>
      </c>
      <c r="F73" s="53">
        <f t="shared" si="29"/>
        <v>0</v>
      </c>
      <c r="G73" s="53">
        <f t="shared" si="29"/>
        <v>0</v>
      </c>
      <c r="H73" s="53">
        <f t="shared" si="29"/>
        <v>89045.268199418817</v>
      </c>
      <c r="I73" s="53">
        <f t="shared" si="29"/>
        <v>80944.397541699407</v>
      </c>
      <c r="J73" s="53">
        <f t="shared" si="29"/>
        <v>72932.112063420616</v>
      </c>
      <c r="K73" s="53">
        <f t="shared" si="29"/>
        <v>67187.607178822538</v>
      </c>
      <c r="L73" s="53">
        <f t="shared" si="29"/>
        <v>62293.520016854724</v>
      </c>
      <c r="M73" s="53">
        <f t="shared" si="29"/>
        <v>58037.246146859608</v>
      </c>
      <c r="N73" s="53">
        <f t="shared" si="29"/>
        <v>55056.598860809892</v>
      </c>
      <c r="O73" s="53">
        <f t="shared" si="29"/>
        <v>52713.764866732883</v>
      </c>
      <c r="P73" s="53">
        <f t="shared" si="29"/>
        <v>50370.930872655874</v>
      </c>
      <c r="Q73" s="53">
        <f t="shared" si="29"/>
        <v>48028.09687857885</v>
      </c>
      <c r="R73" s="53">
        <f t="shared" si="29"/>
        <v>45685.262884501855</v>
      </c>
      <c r="S73" s="53">
        <f t="shared" si="29"/>
        <v>43342.428890424846</v>
      </c>
      <c r="T73" s="53">
        <f t="shared" si="29"/>
        <v>40999.594896347822</v>
      </c>
      <c r="U73" s="53">
        <f t="shared" si="29"/>
        <v>38656.760902270806</v>
      </c>
      <c r="V73" s="53">
        <f t="shared" si="29"/>
        <v>36313.926908193796</v>
      </c>
      <c r="W73" s="53">
        <f t="shared" si="29"/>
        <v>33971.09291411678</v>
      </c>
      <c r="X73" s="53">
        <f t="shared" si="29"/>
        <v>31628.258920039756</v>
      </c>
      <c r="Y73" s="53">
        <f t="shared" si="29"/>
        <v>29285.42492596274</v>
      </c>
      <c r="Z73" s="53">
        <f t="shared" si="29"/>
        <v>26942.590931885716</v>
      </c>
      <c r="AA73" s="53">
        <f t="shared" si="29"/>
        <v>24599.756937808699</v>
      </c>
      <c r="AB73" s="53">
        <f t="shared" si="29"/>
        <v>22256.922943731675</v>
      </c>
      <c r="AC73" s="53">
        <f t="shared" si="29"/>
        <v>19914.088949654659</v>
      </c>
      <c r="AD73" s="53">
        <f t="shared" si="29"/>
        <v>17571.254955577635</v>
      </c>
      <c r="AE73" s="53">
        <f t="shared" si="29"/>
        <v>15228.420961500617</v>
      </c>
      <c r="AF73" s="53">
        <f t="shared" si="29"/>
        <v>12885.586967423593</v>
      </c>
      <c r="AG73" s="53">
        <f t="shared" si="29"/>
        <v>10542.752973346573</v>
      </c>
      <c r="AH73" s="53">
        <f t="shared" si="29"/>
        <v>8199.9189792695524</v>
      </c>
      <c r="AI73" s="53">
        <f t="shared" si="29"/>
        <v>5857.0849851925304</v>
      </c>
      <c r="AJ73" s="53">
        <f t="shared" si="29"/>
        <v>3514.2509911155098</v>
      </c>
      <c r="AK73" s="53">
        <f t="shared" si="29"/>
        <v>1171.4169970384887</v>
      </c>
      <c r="AL73" s="53">
        <f t="shared" si="29"/>
        <v>2.1827872842550278E-11</v>
      </c>
      <c r="AM73" s="53">
        <f t="shared" si="29"/>
        <v>2.1827872842550278E-11</v>
      </c>
      <c r="AN73" s="53">
        <f t="shared" si="29"/>
        <v>2.1827872842550278E-11</v>
      </c>
      <c r="AO73" s="53">
        <f t="shared" si="29"/>
        <v>2.1827872842550278E-11</v>
      </c>
      <c r="AP73" s="53">
        <f t="shared" si="29"/>
        <v>2.1827872842550278E-11</v>
      </c>
      <c r="AQ73" s="53">
        <f t="shared" si="29"/>
        <v>2.1827872842550278E-11</v>
      </c>
      <c r="AR73" s="53">
        <f t="shared" si="29"/>
        <v>2.1827872842550278E-11</v>
      </c>
      <c r="AS73" s="53">
        <f t="shared" si="29"/>
        <v>2.1827872842550278E-11</v>
      </c>
      <c r="AT73" s="53">
        <f t="shared" si="29"/>
        <v>2.1827872842550278E-11</v>
      </c>
      <c r="AU73" s="53">
        <f t="shared" si="29"/>
        <v>2.1827872842550278E-11</v>
      </c>
      <c r="AV73" s="53">
        <f t="shared" si="29"/>
        <v>2.1827872842550278E-11</v>
      </c>
      <c r="AW73" s="53">
        <f t="shared" si="29"/>
        <v>2.1827872842550278E-11</v>
      </c>
      <c r="AX73" s="53">
        <f t="shared" si="29"/>
        <v>2.1827872842550278E-11</v>
      </c>
      <c r="AY73" s="17"/>
      <c r="AZ73" s="17"/>
      <c r="BA73" s="17"/>
      <c r="BB73" s="17"/>
      <c r="BC73" s="17"/>
    </row>
    <row r="74" spans="1:55" ht="11.4" customHeight="1" x14ac:dyDescent="0.3">
      <c r="B74" s="6"/>
      <c r="C74" s="6"/>
      <c r="D74" s="6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17"/>
      <c r="AZ74" s="17"/>
      <c r="BA74" s="17"/>
      <c r="BB74" s="17"/>
      <c r="BC74" s="17"/>
    </row>
    <row r="75" spans="1:55" ht="15.6" customHeight="1" x14ac:dyDescent="0.3">
      <c r="B75" s="6"/>
      <c r="C75" s="57" t="s">
        <v>58</v>
      </c>
      <c r="D75" s="6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17"/>
      <c r="AZ75" s="17"/>
      <c r="BA75" s="17"/>
      <c r="BB75" s="17"/>
      <c r="BC75" s="17"/>
    </row>
    <row r="76" spans="1:55" ht="11.4" customHeight="1" x14ac:dyDescent="0.3">
      <c r="B76" s="6"/>
      <c r="C76" s="17" t="s">
        <v>59</v>
      </c>
      <c r="D76" s="6"/>
      <c r="E76" s="81">
        <f t="shared" ref="E76:AX76" si="30">PreTaxWACC*E73</f>
        <v>0</v>
      </c>
      <c r="F76" s="68">
        <f t="shared" si="30"/>
        <v>0</v>
      </c>
      <c r="G76" s="68">
        <f>PreTaxWACC*G73</f>
        <v>0</v>
      </c>
      <c r="H76" s="68">
        <f t="shared" si="30"/>
        <v>6580.44531993705</v>
      </c>
      <c r="I76" s="68">
        <f t="shared" si="30"/>
        <v>5981.7909783315854</v>
      </c>
      <c r="J76" s="68">
        <f t="shared" si="30"/>
        <v>5389.6830814867835</v>
      </c>
      <c r="K76" s="68">
        <f t="shared" si="30"/>
        <v>4965.164170514985</v>
      </c>
      <c r="L76" s="68">
        <f t="shared" si="30"/>
        <v>4603.4911292455636</v>
      </c>
      <c r="M76" s="68">
        <f t="shared" si="30"/>
        <v>4288.9524902529247</v>
      </c>
      <c r="N76" s="68">
        <f t="shared" si="30"/>
        <v>4068.6826558138505</v>
      </c>
      <c r="O76" s="68">
        <f t="shared" si="30"/>
        <v>3895.5472236515598</v>
      </c>
      <c r="P76" s="68">
        <f t="shared" si="30"/>
        <v>3722.4117914892686</v>
      </c>
      <c r="Q76" s="68">
        <f t="shared" si="30"/>
        <v>3549.2763593269765</v>
      </c>
      <c r="R76" s="68">
        <f t="shared" si="30"/>
        <v>3376.1409271646867</v>
      </c>
      <c r="S76" s="68">
        <f t="shared" si="30"/>
        <v>3203.0054950023959</v>
      </c>
      <c r="T76" s="68">
        <f t="shared" si="30"/>
        <v>3029.8700628401039</v>
      </c>
      <c r="U76" s="68">
        <f t="shared" si="30"/>
        <v>2856.7346306778122</v>
      </c>
      <c r="V76" s="68">
        <f t="shared" si="30"/>
        <v>2683.5991985155215</v>
      </c>
      <c r="W76" s="68">
        <f t="shared" si="30"/>
        <v>2510.4637663532299</v>
      </c>
      <c r="X76" s="68">
        <f t="shared" si="30"/>
        <v>2337.3283341909378</v>
      </c>
      <c r="Y76" s="68">
        <f t="shared" si="30"/>
        <v>2164.1929020286461</v>
      </c>
      <c r="Z76" s="68">
        <f t="shared" si="30"/>
        <v>1991.0574698663543</v>
      </c>
      <c r="AA76" s="68">
        <f t="shared" si="30"/>
        <v>1817.9220377040626</v>
      </c>
      <c r="AB76" s="68">
        <f t="shared" si="30"/>
        <v>1644.7866055417708</v>
      </c>
      <c r="AC76" s="68">
        <f t="shared" si="30"/>
        <v>1471.6511733794791</v>
      </c>
      <c r="AD76" s="68">
        <f t="shared" si="30"/>
        <v>1298.515741217187</v>
      </c>
      <c r="AE76" s="68">
        <f t="shared" si="30"/>
        <v>1125.3803090548954</v>
      </c>
      <c r="AF76" s="68">
        <f t="shared" si="30"/>
        <v>952.24487689260343</v>
      </c>
      <c r="AG76" s="68">
        <f t="shared" si="30"/>
        <v>779.10944473031168</v>
      </c>
      <c r="AH76" s="68">
        <f t="shared" si="30"/>
        <v>605.97401256801982</v>
      </c>
      <c r="AI76" s="68">
        <f t="shared" si="30"/>
        <v>432.83858040572795</v>
      </c>
      <c r="AJ76" s="68">
        <f t="shared" si="30"/>
        <v>259.70314824343615</v>
      </c>
      <c r="AK76" s="68">
        <f t="shared" si="30"/>
        <v>86.567716081144312</v>
      </c>
      <c r="AL76" s="68">
        <f t="shared" si="30"/>
        <v>1.6130798030644654E-12</v>
      </c>
      <c r="AM76" s="68">
        <f t="shared" si="30"/>
        <v>1.6130798030644654E-12</v>
      </c>
      <c r="AN76" s="68">
        <f t="shared" si="30"/>
        <v>1.6130798030644654E-12</v>
      </c>
      <c r="AO76" s="68">
        <f t="shared" si="30"/>
        <v>1.6130798030644654E-12</v>
      </c>
      <c r="AP76" s="68">
        <f t="shared" si="30"/>
        <v>1.6130798030644654E-12</v>
      </c>
      <c r="AQ76" s="68">
        <f t="shared" si="30"/>
        <v>1.6130798030644654E-12</v>
      </c>
      <c r="AR76" s="68">
        <f t="shared" si="30"/>
        <v>1.6130798030644654E-12</v>
      </c>
      <c r="AS76" s="68">
        <f t="shared" si="30"/>
        <v>1.6130798030644654E-12</v>
      </c>
      <c r="AT76" s="68">
        <f t="shared" si="30"/>
        <v>1.6130798030644654E-12</v>
      </c>
      <c r="AU76" s="68">
        <f t="shared" si="30"/>
        <v>1.6130798030644654E-12</v>
      </c>
      <c r="AV76" s="68">
        <f t="shared" si="30"/>
        <v>1.6130798030644654E-12</v>
      </c>
      <c r="AW76" s="68">
        <f t="shared" si="30"/>
        <v>1.6130798030644654E-12</v>
      </c>
      <c r="AX76" s="68">
        <f t="shared" si="30"/>
        <v>1.6130798030644654E-12</v>
      </c>
      <c r="AY76" s="17"/>
      <c r="AZ76" s="17"/>
      <c r="BA76" s="17"/>
      <c r="BB76" s="17"/>
      <c r="BC76" s="17"/>
    </row>
    <row r="77" spans="1:55" ht="11.4" customHeight="1" x14ac:dyDescent="0.3">
      <c r="B77" s="6"/>
      <c r="C77" s="17" t="s">
        <v>60</v>
      </c>
      <c r="D77" s="6"/>
      <c r="E77" s="83">
        <f>(E76-E53)/$D$78+E20</f>
        <v>0</v>
      </c>
      <c r="F77" s="44">
        <f t="shared" ref="F77:AX77" si="31">F62</f>
        <v>0</v>
      </c>
      <c r="G77" s="44">
        <f t="shared" si="31"/>
        <v>-3694.5279999999998</v>
      </c>
      <c r="H77" s="44">
        <f t="shared" si="31"/>
        <v>6611.4408521878404</v>
      </c>
      <c r="I77" s="44">
        <f t="shared" si="31"/>
        <v>6443.7428012842292</v>
      </c>
      <c r="J77" s="44">
        <f t="shared" si="31"/>
        <v>6458.4742012092211</v>
      </c>
      <c r="K77" s="44">
        <f t="shared" si="31"/>
        <v>6283.85811486697</v>
      </c>
      <c r="L77" s="44">
        <f t="shared" si="31"/>
        <v>6145.5663956427961</v>
      </c>
      <c r="M77" s="44">
        <f t="shared" si="31"/>
        <v>4809.8363702044908</v>
      </c>
      <c r="N77" s="44">
        <f t="shared" si="31"/>
        <v>4526.1732997305398</v>
      </c>
      <c r="O77" s="44">
        <f t="shared" si="31"/>
        <v>3750.5769820432247</v>
      </c>
      <c r="P77" s="44">
        <f t="shared" si="31"/>
        <v>3347.6886456497064</v>
      </c>
      <c r="Q77" s="44">
        <f t="shared" si="31"/>
        <v>3929.9414150823332</v>
      </c>
      <c r="R77" s="44">
        <f t="shared" si="31"/>
        <v>3772.9769179867608</v>
      </c>
      <c r="S77" s="44">
        <f t="shared" si="31"/>
        <v>3276.1453226997774</v>
      </c>
      <c r="T77" s="44">
        <f t="shared" si="31"/>
        <v>2668.9953767665997</v>
      </c>
      <c r="U77" s="44">
        <f t="shared" si="31"/>
        <v>1079.6704464210761</v>
      </c>
      <c r="V77" s="44">
        <f t="shared" si="31"/>
        <v>223.8705570528964</v>
      </c>
      <c r="W77" s="44">
        <f t="shared" si="31"/>
        <v>550.41443468649311</v>
      </c>
      <c r="X77" s="44">
        <f t="shared" si="31"/>
        <v>111.63854849690962</v>
      </c>
      <c r="Y77" s="44">
        <f t="shared" si="31"/>
        <v>368.18515438857031</v>
      </c>
      <c r="Z77" s="44">
        <f t="shared" si="31"/>
        <v>264.69333966350518</v>
      </c>
      <c r="AA77" s="44">
        <f t="shared" si="31"/>
        <v>494.95206880629303</v>
      </c>
      <c r="AB77" s="44">
        <f t="shared" si="31"/>
        <v>-276.88176958636882</v>
      </c>
      <c r="AC77" s="44">
        <f t="shared" si="31"/>
        <v>-1668.4123147028638</v>
      </c>
      <c r="AD77" s="44">
        <f t="shared" si="31"/>
        <v>1026.9469157887099</v>
      </c>
      <c r="AE77" s="44">
        <f t="shared" si="31"/>
        <v>968.23667627855605</v>
      </c>
      <c r="AF77" s="44">
        <f t="shared" si="31"/>
        <v>913.09664501663008</v>
      </c>
      <c r="AG77" s="44">
        <f t="shared" si="31"/>
        <v>861.61607720913617</v>
      </c>
      <c r="AH77" s="44">
        <f t="shared" si="31"/>
        <v>813.88645944243899</v>
      </c>
      <c r="AI77" s="44">
        <f t="shared" si="31"/>
        <v>770.00156546755443</v>
      </c>
      <c r="AJ77" s="44">
        <f t="shared" si="31"/>
        <v>730.05751337927961</v>
      </c>
      <c r="AK77" s="44">
        <f t="shared" si="31"/>
        <v>694.15282422478049</v>
      </c>
      <c r="AL77" s="44">
        <f t="shared" si="31"/>
        <v>1.8775217195300833E-12</v>
      </c>
      <c r="AM77" s="44">
        <f t="shared" si="31"/>
        <v>1.8775217195300833E-12</v>
      </c>
      <c r="AN77" s="44">
        <f t="shared" si="31"/>
        <v>1.8775217195300833E-12</v>
      </c>
      <c r="AO77" s="44">
        <f t="shared" si="31"/>
        <v>1.8775217195300833E-12</v>
      </c>
      <c r="AP77" s="44">
        <f t="shared" si="31"/>
        <v>1.8775217195300833E-12</v>
      </c>
      <c r="AQ77" s="44">
        <f t="shared" si="31"/>
        <v>1.8775217195300833E-12</v>
      </c>
      <c r="AR77" s="44">
        <f t="shared" si="31"/>
        <v>1.8775217195300833E-12</v>
      </c>
      <c r="AS77" s="44">
        <f t="shared" si="31"/>
        <v>1.8775217195300833E-12</v>
      </c>
      <c r="AT77" s="44">
        <f t="shared" si="31"/>
        <v>1.8775217195300833E-12</v>
      </c>
      <c r="AU77" s="44">
        <f t="shared" si="31"/>
        <v>1.8775217195300833E-12</v>
      </c>
      <c r="AV77" s="44">
        <f t="shared" si="31"/>
        <v>1.8775217195300833E-12</v>
      </c>
      <c r="AW77" s="44">
        <f t="shared" si="31"/>
        <v>1.8775217195300833E-12</v>
      </c>
      <c r="AX77" s="44">
        <f t="shared" si="31"/>
        <v>1.8775217195300833E-12</v>
      </c>
      <c r="AY77" s="17"/>
      <c r="AZ77" s="17"/>
      <c r="BA77" s="17"/>
      <c r="BB77" s="17"/>
      <c r="BC77" s="17"/>
    </row>
    <row r="78" spans="1:55" ht="11.4" customHeight="1" x14ac:dyDescent="0.3">
      <c r="B78" s="6"/>
      <c r="C78" s="17" t="s">
        <v>61</v>
      </c>
      <c r="D78" s="110">
        <f>ConversionFactor</f>
        <v>0.79</v>
      </c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17"/>
      <c r="AZ78" s="17"/>
      <c r="BA78" s="17"/>
      <c r="BB78" s="17"/>
      <c r="BC78" s="17"/>
    </row>
    <row r="79" spans="1:55" ht="11.4" customHeight="1" x14ac:dyDescent="0.3">
      <c r="A79" s="17"/>
      <c r="B79" s="6"/>
      <c r="D79" s="6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17"/>
      <c r="AZ79" s="17"/>
      <c r="BA79" s="17"/>
      <c r="BB79" s="17"/>
      <c r="BC79" s="17"/>
    </row>
    <row r="80" spans="1:55" ht="11.4" customHeight="1" x14ac:dyDescent="0.3">
      <c r="B80" s="6"/>
      <c r="C80" s="17" t="s">
        <v>62</v>
      </c>
      <c r="D80" s="6"/>
      <c r="E80" s="53"/>
      <c r="F80" s="111" t="e">
        <f t="shared" ref="F80:AX80" si="32">(F53+F48)/F73</f>
        <v>#DIV/0!</v>
      </c>
      <c r="G80" s="111" t="e">
        <f t="shared" si="32"/>
        <v>#DIV/0!</v>
      </c>
      <c r="H80" s="111">
        <f t="shared" si="32"/>
        <v>7.389999999999998E-2</v>
      </c>
      <c r="I80" s="111">
        <f t="shared" si="32"/>
        <v>7.3900000000000021E-2</v>
      </c>
      <c r="J80" s="111">
        <f t="shared" si="32"/>
        <v>7.3900000000000007E-2</v>
      </c>
      <c r="K80" s="111">
        <f t="shared" si="32"/>
        <v>7.3899999999999993E-2</v>
      </c>
      <c r="L80" s="111">
        <f t="shared" si="32"/>
        <v>7.3899999999999993E-2</v>
      </c>
      <c r="M80" s="111">
        <f t="shared" si="32"/>
        <v>7.3899999999999993E-2</v>
      </c>
      <c r="N80" s="111">
        <f t="shared" si="32"/>
        <v>7.3899999999999993E-2</v>
      </c>
      <c r="O80" s="111">
        <f t="shared" si="32"/>
        <v>7.3899999999999993E-2</v>
      </c>
      <c r="P80" s="111">
        <f t="shared" si="32"/>
        <v>7.3899999999999966E-2</v>
      </c>
      <c r="Q80" s="111">
        <f t="shared" si="32"/>
        <v>7.3899999999999993E-2</v>
      </c>
      <c r="R80" s="111">
        <f t="shared" si="32"/>
        <v>7.389999999999998E-2</v>
      </c>
      <c r="S80" s="111">
        <f t="shared" si="32"/>
        <v>7.3899999999999993E-2</v>
      </c>
      <c r="T80" s="111">
        <f t="shared" si="32"/>
        <v>7.3899999999999993E-2</v>
      </c>
      <c r="U80" s="111">
        <f t="shared" si="32"/>
        <v>7.3899999999999993E-2</v>
      </c>
      <c r="V80" s="111">
        <f t="shared" si="32"/>
        <v>7.3899999999999993E-2</v>
      </c>
      <c r="W80" s="111">
        <f t="shared" si="32"/>
        <v>7.3900000000000007E-2</v>
      </c>
      <c r="X80" s="111">
        <f t="shared" si="32"/>
        <v>7.3899999999999993E-2</v>
      </c>
      <c r="Y80" s="111">
        <f t="shared" si="32"/>
        <v>7.3899999999999993E-2</v>
      </c>
      <c r="Z80" s="111">
        <f t="shared" si="32"/>
        <v>7.3899999999999993E-2</v>
      </c>
      <c r="AA80" s="111">
        <f t="shared" si="32"/>
        <v>7.3899999999999993E-2</v>
      </c>
      <c r="AB80" s="111">
        <f t="shared" si="32"/>
        <v>7.3899999999999993E-2</v>
      </c>
      <c r="AC80" s="111">
        <f t="shared" si="32"/>
        <v>7.3899999999999993E-2</v>
      </c>
      <c r="AD80" s="111">
        <f t="shared" si="32"/>
        <v>7.389999999999998E-2</v>
      </c>
      <c r="AE80" s="111">
        <f t="shared" si="32"/>
        <v>7.3899999999999993E-2</v>
      </c>
      <c r="AF80" s="111">
        <f t="shared" si="32"/>
        <v>7.3900000000000007E-2</v>
      </c>
      <c r="AG80" s="111">
        <f t="shared" si="32"/>
        <v>7.3899999999999993E-2</v>
      </c>
      <c r="AH80" s="111">
        <f t="shared" si="32"/>
        <v>7.389999999999998E-2</v>
      </c>
      <c r="AI80" s="111">
        <f t="shared" si="32"/>
        <v>7.3900000000000007E-2</v>
      </c>
      <c r="AJ80" s="111">
        <f t="shared" si="32"/>
        <v>7.389999999999998E-2</v>
      </c>
      <c r="AK80" s="111">
        <f t="shared" si="32"/>
        <v>7.3900000000000146E-2</v>
      </c>
      <c r="AL80" s="111">
        <f t="shared" si="32"/>
        <v>7.3899999999999993E-2</v>
      </c>
      <c r="AM80" s="111">
        <f t="shared" si="32"/>
        <v>7.3899999999999993E-2</v>
      </c>
      <c r="AN80" s="111">
        <f t="shared" si="32"/>
        <v>7.3899999999999993E-2</v>
      </c>
      <c r="AO80" s="111">
        <f t="shared" si="32"/>
        <v>7.3899999999999993E-2</v>
      </c>
      <c r="AP80" s="111">
        <f t="shared" si="32"/>
        <v>7.3899999999999993E-2</v>
      </c>
      <c r="AQ80" s="111">
        <f t="shared" si="32"/>
        <v>7.3899999999999993E-2</v>
      </c>
      <c r="AR80" s="111">
        <f t="shared" si="32"/>
        <v>7.3899999999999993E-2</v>
      </c>
      <c r="AS80" s="111">
        <f t="shared" si="32"/>
        <v>7.3899999999999993E-2</v>
      </c>
      <c r="AT80" s="111">
        <f t="shared" si="32"/>
        <v>7.3899999999999993E-2</v>
      </c>
      <c r="AU80" s="111">
        <f t="shared" si="32"/>
        <v>7.3899999999999993E-2</v>
      </c>
      <c r="AV80" s="111">
        <f t="shared" si="32"/>
        <v>7.3899999999999993E-2</v>
      </c>
      <c r="AW80" s="111">
        <f t="shared" si="32"/>
        <v>7.3899999999999993E-2</v>
      </c>
      <c r="AX80" s="111">
        <f t="shared" si="32"/>
        <v>7.3899999999999993E-2</v>
      </c>
      <c r="AY80" s="17"/>
      <c r="AZ80" s="17"/>
      <c r="BA80" s="17"/>
      <c r="BB80" s="17"/>
      <c r="BC80" s="17"/>
    </row>
    <row r="81" spans="1:55" ht="11.4" customHeight="1" x14ac:dyDescent="0.3">
      <c r="A81" s="57"/>
      <c r="B81" s="6"/>
      <c r="D81" s="6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17"/>
      <c r="AZ81" s="17"/>
      <c r="BA81" s="17"/>
      <c r="BB81" s="17"/>
      <c r="BC81" s="17"/>
    </row>
    <row r="82" spans="1:55" ht="11.4" customHeight="1" x14ac:dyDescent="0.3">
      <c r="B82" s="6"/>
      <c r="C82" s="17" t="s">
        <v>63</v>
      </c>
      <c r="D82" s="112">
        <f>D64</f>
        <v>0</v>
      </c>
      <c r="E82" s="53"/>
      <c r="F82" s="53"/>
      <c r="G82" s="11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17"/>
      <c r="AZ82" s="17"/>
      <c r="BA82" s="17"/>
      <c r="BB82" s="17"/>
      <c r="BC82" s="17"/>
    </row>
    <row r="83" spans="1:55" ht="11.4" customHeight="1" x14ac:dyDescent="0.3">
      <c r="B83" s="6"/>
      <c r="C83" s="6" t="s">
        <v>64</v>
      </c>
      <c r="D83" s="112">
        <f t="shared" ref="D83:D88" si="33">D65</f>
        <v>0</v>
      </c>
      <c r="E83" s="53"/>
      <c r="F83" s="53"/>
      <c r="G83" s="114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17"/>
      <c r="AZ83" s="17"/>
      <c r="BA83" s="17"/>
      <c r="BB83" s="17"/>
      <c r="BC83" s="17"/>
    </row>
    <row r="84" spans="1:55" ht="11.4" customHeight="1" x14ac:dyDescent="0.3">
      <c r="B84" s="6"/>
      <c r="C84" s="6"/>
      <c r="D84" s="112">
        <f t="shared" si="33"/>
        <v>0</v>
      </c>
      <c r="E84" s="53"/>
      <c r="F84" s="53"/>
      <c r="G84" s="114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17"/>
      <c r="AZ84" s="17"/>
      <c r="BA84" s="17"/>
      <c r="BB84" s="17"/>
      <c r="BC84" s="17"/>
    </row>
    <row r="85" spans="1:55" ht="18" x14ac:dyDescent="0.35">
      <c r="B85" s="55" t="s">
        <v>65</v>
      </c>
      <c r="C85" s="6"/>
      <c r="D85" s="112">
        <f t="shared" si="33"/>
        <v>0</v>
      </c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17"/>
      <c r="AZ85" s="17"/>
      <c r="BA85" s="17"/>
      <c r="BB85" s="17"/>
      <c r="BC85" s="17"/>
    </row>
    <row r="86" spans="1:55" x14ac:dyDescent="0.3">
      <c r="B86" s="6"/>
      <c r="C86" s="6"/>
      <c r="D86" s="112">
        <f t="shared" si="33"/>
        <v>0</v>
      </c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17"/>
      <c r="AZ86" s="17"/>
      <c r="BA86" s="17"/>
      <c r="BB86" s="17"/>
      <c r="BC86" s="17"/>
    </row>
    <row r="87" spans="1:55" x14ac:dyDescent="0.3">
      <c r="A87" s="57"/>
      <c r="B87" s="6"/>
      <c r="C87" s="6" t="s">
        <v>34</v>
      </c>
      <c r="D87" s="112">
        <f t="shared" si="33"/>
        <v>0</v>
      </c>
      <c r="E87" s="81">
        <f t="shared" ref="E87:AX87" si="34">E$44</f>
        <v>0</v>
      </c>
      <c r="F87" s="68">
        <f t="shared" si="34"/>
        <v>0</v>
      </c>
      <c r="G87" s="68">
        <f t="shared" si="34"/>
        <v>0</v>
      </c>
      <c r="H87" s="68">
        <f t="shared" si="34"/>
        <v>10624.830123350472</v>
      </c>
      <c r="I87" s="68">
        <f t="shared" si="34"/>
        <v>9928.0347591534046</v>
      </c>
      <c r="J87" s="68">
        <f t="shared" si="34"/>
        <v>9238.8590379526067</v>
      </c>
      <c r="K87" s="68">
        <f t="shared" si="34"/>
        <v>8744.7461774564181</v>
      </c>
      <c r="L87" s="68">
        <f t="shared" si="34"/>
        <v>8323.7818897244615</v>
      </c>
      <c r="M87" s="68">
        <f t="shared" si="34"/>
        <v>7957.6790315656754</v>
      </c>
      <c r="N87" s="68">
        <f t="shared" si="34"/>
        <v>7701.2990325532337</v>
      </c>
      <c r="O87" s="68">
        <f t="shared" si="34"/>
        <v>7499.7804631139643</v>
      </c>
      <c r="P87" s="68">
        <f t="shared" si="34"/>
        <v>7298.2618936746949</v>
      </c>
      <c r="Q87" s="68">
        <f t="shared" si="34"/>
        <v>7096.7433242354255</v>
      </c>
      <c r="R87" s="68">
        <f t="shared" si="34"/>
        <v>6895.2247547961579</v>
      </c>
      <c r="S87" s="68">
        <f t="shared" si="34"/>
        <v>6693.7061853568894</v>
      </c>
      <c r="T87" s="68">
        <f t="shared" si="34"/>
        <v>6492.187615917619</v>
      </c>
      <c r="U87" s="68">
        <f t="shared" si="34"/>
        <v>6290.6690464783496</v>
      </c>
      <c r="V87" s="68">
        <f t="shared" si="34"/>
        <v>6089.1504770390811</v>
      </c>
      <c r="W87" s="68">
        <f t="shared" si="34"/>
        <v>5887.6319075998117</v>
      </c>
      <c r="X87" s="68">
        <f t="shared" si="34"/>
        <v>5686.1133381605414</v>
      </c>
      <c r="Y87" s="68">
        <f t="shared" si="34"/>
        <v>5484.594768721272</v>
      </c>
      <c r="Z87" s="68">
        <f t="shared" si="34"/>
        <v>5283.0761992820017</v>
      </c>
      <c r="AA87" s="68">
        <f t="shared" si="34"/>
        <v>5081.5576298427322</v>
      </c>
      <c r="AB87" s="68">
        <f t="shared" si="34"/>
        <v>4880.0390604034619</v>
      </c>
      <c r="AC87" s="68">
        <f t="shared" si="34"/>
        <v>4678.5204909641925</v>
      </c>
      <c r="AD87" s="68">
        <f t="shared" si="34"/>
        <v>4477.0019215249222</v>
      </c>
      <c r="AE87" s="68">
        <f t="shared" si="34"/>
        <v>4275.4833520856528</v>
      </c>
      <c r="AF87" s="68">
        <f t="shared" si="34"/>
        <v>4073.9647826463829</v>
      </c>
      <c r="AG87" s="68">
        <f t="shared" si="34"/>
        <v>3872.446213207113</v>
      </c>
      <c r="AH87" s="68">
        <f t="shared" si="34"/>
        <v>3670.9276437678432</v>
      </c>
      <c r="AI87" s="68">
        <f t="shared" si="34"/>
        <v>3469.4090743285733</v>
      </c>
      <c r="AJ87" s="68">
        <f t="shared" si="34"/>
        <v>3267.8905048893034</v>
      </c>
      <c r="AK87" s="68">
        <f t="shared" si="34"/>
        <v>3066.3719354500336</v>
      </c>
      <c r="AL87" s="68">
        <f t="shared" si="34"/>
        <v>1.8775217195300833E-12</v>
      </c>
      <c r="AM87" s="68">
        <f t="shared" si="34"/>
        <v>1.8775217195300833E-12</v>
      </c>
      <c r="AN87" s="68">
        <f t="shared" si="34"/>
        <v>1.8775217195300833E-12</v>
      </c>
      <c r="AO87" s="68">
        <f t="shared" si="34"/>
        <v>1.8775217195300833E-12</v>
      </c>
      <c r="AP87" s="68">
        <f t="shared" si="34"/>
        <v>1.8775217195300833E-12</v>
      </c>
      <c r="AQ87" s="68">
        <f t="shared" si="34"/>
        <v>1.8775217195300833E-12</v>
      </c>
      <c r="AR87" s="68">
        <f t="shared" si="34"/>
        <v>1.8775217195300833E-12</v>
      </c>
      <c r="AS87" s="68">
        <f t="shared" si="34"/>
        <v>1.8775217195300833E-12</v>
      </c>
      <c r="AT87" s="68">
        <f t="shared" si="34"/>
        <v>1.8775217195300833E-12</v>
      </c>
      <c r="AU87" s="68">
        <f t="shared" si="34"/>
        <v>1.8775217195300833E-12</v>
      </c>
      <c r="AV87" s="68">
        <f t="shared" si="34"/>
        <v>1.8775217195300833E-12</v>
      </c>
      <c r="AW87" s="68">
        <f t="shared" si="34"/>
        <v>1.8775217195300833E-12</v>
      </c>
      <c r="AX87" s="68">
        <f t="shared" si="34"/>
        <v>1.8775217195300833E-12</v>
      </c>
      <c r="AY87" s="17"/>
      <c r="AZ87" s="17"/>
      <c r="BA87" s="17"/>
      <c r="BB87" s="17"/>
      <c r="BC87" s="17"/>
    </row>
    <row r="88" spans="1:55" x14ac:dyDescent="0.3">
      <c r="B88" s="6"/>
      <c r="C88" s="6" t="s">
        <v>66</v>
      </c>
      <c r="D88" s="112">
        <f t="shared" si="33"/>
        <v>0</v>
      </c>
      <c r="E88" s="96">
        <f t="shared" ref="E88:AX88" si="35">-E50</f>
        <v>0</v>
      </c>
      <c r="F88" s="70">
        <f t="shared" si="35"/>
        <v>0</v>
      </c>
      <c r="G88" s="70">
        <f t="shared" si="35"/>
        <v>0</v>
      </c>
      <c r="H88" s="70">
        <f t="shared" si="35"/>
        <v>2727.7081626962236</v>
      </c>
      <c r="I88" s="70">
        <f t="shared" si="35"/>
        <v>5483.4045685074043</v>
      </c>
      <c r="J88" s="70">
        <f t="shared" si="35"/>
        <v>2745.7466507625181</v>
      </c>
      <c r="K88" s="70">
        <f t="shared" si="35"/>
        <v>1114.5051550263775</v>
      </c>
      <c r="L88" s="70">
        <f t="shared" si="35"/>
        <v>1173.7964014889133</v>
      </c>
      <c r="M88" s="70">
        <f t="shared" si="35"/>
        <v>-50.265963290336913</v>
      </c>
      <c r="N88" s="70">
        <f t="shared" si="35"/>
        <v>-1289.7823826623664</v>
      </c>
      <c r="O88" s="70">
        <f t="shared" si="35"/>
        <v>-1261.3992453853884</v>
      </c>
      <c r="P88" s="70">
        <f t="shared" si="35"/>
        <v>-1233.0161081084104</v>
      </c>
      <c r="Q88" s="70">
        <f t="shared" si="35"/>
        <v>-1204.6329708314324</v>
      </c>
      <c r="R88" s="70">
        <f t="shared" si="35"/>
        <v>-1176.2498335544549</v>
      </c>
      <c r="S88" s="70">
        <f t="shared" si="35"/>
        <v>-1147.8666962774771</v>
      </c>
      <c r="T88" s="70">
        <f t="shared" si="35"/>
        <v>-1119.4835590004989</v>
      </c>
      <c r="U88" s="70">
        <f t="shared" si="35"/>
        <v>-1091.1004217235209</v>
      </c>
      <c r="V88" s="70">
        <f t="shared" si="35"/>
        <v>-1062.7172844465431</v>
      </c>
      <c r="W88" s="70">
        <f t="shared" si="35"/>
        <v>-1034.3341471695651</v>
      </c>
      <c r="X88" s="70">
        <f t="shared" si="35"/>
        <v>-1005.9510098925871</v>
      </c>
      <c r="Y88" s="70">
        <f t="shared" si="35"/>
        <v>-977.56787261560919</v>
      </c>
      <c r="Z88" s="70">
        <f t="shared" si="35"/>
        <v>-949.18473533863107</v>
      </c>
      <c r="AA88" s="70">
        <f t="shared" si="35"/>
        <v>-920.80159806165295</v>
      </c>
      <c r="AB88" s="70">
        <f t="shared" si="35"/>
        <v>-892.41846078467483</v>
      </c>
      <c r="AC88" s="70">
        <f t="shared" si="35"/>
        <v>-864.03532350769694</v>
      </c>
      <c r="AD88" s="70">
        <f t="shared" si="35"/>
        <v>-835.65218623071883</v>
      </c>
      <c r="AE88" s="70">
        <f t="shared" si="35"/>
        <v>-807.26904895374093</v>
      </c>
      <c r="AF88" s="70">
        <f t="shared" si="35"/>
        <v>-778.88591167676282</v>
      </c>
      <c r="AG88" s="70">
        <f t="shared" si="35"/>
        <v>-750.50277439978481</v>
      </c>
      <c r="AH88" s="70">
        <f t="shared" si="35"/>
        <v>-722.11963712280681</v>
      </c>
      <c r="AI88" s="70">
        <f t="shared" si="35"/>
        <v>-693.7364998458288</v>
      </c>
      <c r="AJ88" s="70">
        <f t="shared" si="35"/>
        <v>-665.3533625688508</v>
      </c>
      <c r="AK88" s="70">
        <f t="shared" si="35"/>
        <v>-636.97022529187268</v>
      </c>
      <c r="AL88" s="70">
        <f t="shared" si="35"/>
        <v>-2.6444191646561778E-13</v>
      </c>
      <c r="AM88" s="70">
        <f t="shared" si="35"/>
        <v>-2.6444191646561778E-13</v>
      </c>
      <c r="AN88" s="70">
        <f t="shared" si="35"/>
        <v>-2.6444191646561778E-13</v>
      </c>
      <c r="AO88" s="70">
        <f t="shared" si="35"/>
        <v>-2.6444191646561778E-13</v>
      </c>
      <c r="AP88" s="70">
        <f t="shared" si="35"/>
        <v>-2.6444191646561778E-13</v>
      </c>
      <c r="AQ88" s="70">
        <f t="shared" si="35"/>
        <v>-2.6444191646561778E-13</v>
      </c>
      <c r="AR88" s="70">
        <f t="shared" si="35"/>
        <v>-2.6444191646561778E-13</v>
      </c>
      <c r="AS88" s="70">
        <f t="shared" si="35"/>
        <v>-2.6444191646561778E-13</v>
      </c>
      <c r="AT88" s="70">
        <f t="shared" si="35"/>
        <v>-2.6444191646561778E-13</v>
      </c>
      <c r="AU88" s="70">
        <f t="shared" si="35"/>
        <v>-2.6444191646561778E-13</v>
      </c>
      <c r="AV88" s="70">
        <f t="shared" si="35"/>
        <v>-2.6444191646561778E-13</v>
      </c>
      <c r="AW88" s="70">
        <f t="shared" si="35"/>
        <v>-2.6444191646561778E-13</v>
      </c>
      <c r="AX88" s="70">
        <f t="shared" si="35"/>
        <v>-2.6444191646561778E-13</v>
      </c>
      <c r="AY88" s="17"/>
      <c r="AZ88" s="17"/>
      <c r="BA88" s="17"/>
      <c r="BB88" s="17"/>
      <c r="BC88" s="17"/>
    </row>
    <row r="89" spans="1:55" x14ac:dyDescent="0.3">
      <c r="B89" s="6"/>
      <c r="C89" s="3" t="s">
        <v>67</v>
      </c>
      <c r="D89" s="6"/>
      <c r="E89" s="82">
        <f>-E119</f>
        <v>0</v>
      </c>
      <c r="F89" s="70">
        <f t="shared" ref="F89:AX89" si="36">SUM(F87:F88)</f>
        <v>0</v>
      </c>
      <c r="G89" s="70">
        <f t="shared" si="36"/>
        <v>0</v>
      </c>
      <c r="H89" s="70">
        <f t="shared" si="36"/>
        <v>13352.538286046696</v>
      </c>
      <c r="I89" s="70">
        <f t="shared" si="36"/>
        <v>15411.43932766081</v>
      </c>
      <c r="J89" s="70">
        <f t="shared" si="36"/>
        <v>11984.605688715124</v>
      </c>
      <c r="K89" s="70">
        <f t="shared" si="36"/>
        <v>9859.251332482796</v>
      </c>
      <c r="L89" s="70">
        <f t="shared" si="36"/>
        <v>9497.5782912133745</v>
      </c>
      <c r="M89" s="70">
        <f t="shared" si="36"/>
        <v>7907.4130682753384</v>
      </c>
      <c r="N89" s="70">
        <f t="shared" si="36"/>
        <v>6411.5166498908675</v>
      </c>
      <c r="O89" s="70">
        <f t="shared" si="36"/>
        <v>6238.3812177285763</v>
      </c>
      <c r="P89" s="70">
        <f t="shared" si="36"/>
        <v>6065.2457855662842</v>
      </c>
      <c r="Q89" s="70">
        <f t="shared" si="36"/>
        <v>5892.110353403993</v>
      </c>
      <c r="R89" s="70">
        <f t="shared" si="36"/>
        <v>5718.9749212417028</v>
      </c>
      <c r="S89" s="70">
        <f t="shared" si="36"/>
        <v>5545.8394890794125</v>
      </c>
      <c r="T89" s="70">
        <f t="shared" si="36"/>
        <v>5372.7040569171204</v>
      </c>
      <c r="U89" s="70">
        <f t="shared" si="36"/>
        <v>5199.5686247548292</v>
      </c>
      <c r="V89" s="70">
        <f t="shared" si="36"/>
        <v>5026.433192592538</v>
      </c>
      <c r="W89" s="70">
        <f t="shared" si="36"/>
        <v>4853.2977604302469</v>
      </c>
      <c r="X89" s="70">
        <f t="shared" si="36"/>
        <v>4680.1623282679539</v>
      </c>
      <c r="Y89" s="70">
        <f t="shared" si="36"/>
        <v>4507.0268961056627</v>
      </c>
      <c r="Z89" s="70">
        <f t="shared" si="36"/>
        <v>4333.8914639433706</v>
      </c>
      <c r="AA89" s="70">
        <f t="shared" si="36"/>
        <v>4160.7560317810794</v>
      </c>
      <c r="AB89" s="70">
        <f t="shared" si="36"/>
        <v>3987.6205996187873</v>
      </c>
      <c r="AC89" s="70">
        <f t="shared" si="36"/>
        <v>3814.4851674564957</v>
      </c>
      <c r="AD89" s="70">
        <f t="shared" si="36"/>
        <v>3641.3497352942031</v>
      </c>
      <c r="AE89" s="70">
        <f t="shared" si="36"/>
        <v>3468.2143031319119</v>
      </c>
      <c r="AF89" s="70">
        <f t="shared" si="36"/>
        <v>3295.0788709696199</v>
      </c>
      <c r="AG89" s="70">
        <f t="shared" si="36"/>
        <v>3121.9434388073282</v>
      </c>
      <c r="AH89" s="70">
        <f t="shared" si="36"/>
        <v>2948.8080066450366</v>
      </c>
      <c r="AI89" s="70">
        <f t="shared" si="36"/>
        <v>2775.6725744827445</v>
      </c>
      <c r="AJ89" s="70">
        <f t="shared" si="36"/>
        <v>2602.5371423204524</v>
      </c>
      <c r="AK89" s="70">
        <f t="shared" si="36"/>
        <v>2429.4017101581608</v>
      </c>
      <c r="AL89" s="70">
        <f t="shared" si="36"/>
        <v>1.6130798030644656E-12</v>
      </c>
      <c r="AM89" s="70">
        <f t="shared" si="36"/>
        <v>1.6130798030644656E-12</v>
      </c>
      <c r="AN89" s="70">
        <f t="shared" si="36"/>
        <v>1.6130798030644656E-12</v>
      </c>
      <c r="AO89" s="70">
        <f t="shared" si="36"/>
        <v>1.6130798030644656E-12</v>
      </c>
      <c r="AP89" s="70">
        <f t="shared" si="36"/>
        <v>1.6130798030644656E-12</v>
      </c>
      <c r="AQ89" s="70">
        <f t="shared" si="36"/>
        <v>1.6130798030644656E-12</v>
      </c>
      <c r="AR89" s="70">
        <f t="shared" si="36"/>
        <v>1.6130798030644656E-12</v>
      </c>
      <c r="AS89" s="70">
        <f t="shared" si="36"/>
        <v>1.6130798030644656E-12</v>
      </c>
      <c r="AT89" s="70">
        <f t="shared" si="36"/>
        <v>1.6130798030644656E-12</v>
      </c>
      <c r="AU89" s="70">
        <f t="shared" si="36"/>
        <v>1.6130798030644656E-12</v>
      </c>
      <c r="AV89" s="70">
        <f t="shared" si="36"/>
        <v>1.6130798030644656E-12</v>
      </c>
      <c r="AW89" s="70">
        <f t="shared" si="36"/>
        <v>1.6130798030644656E-12</v>
      </c>
      <c r="AX89" s="70">
        <f t="shared" si="36"/>
        <v>1.6130798030644656E-12</v>
      </c>
      <c r="AY89" s="17"/>
      <c r="AZ89" s="17"/>
      <c r="BA89" s="17"/>
      <c r="BB89" s="17"/>
      <c r="BC89" s="17"/>
    </row>
    <row r="90" spans="1:55" x14ac:dyDescent="0.3">
      <c r="B90" s="6"/>
      <c r="C90" s="6" t="s">
        <v>68</v>
      </c>
      <c r="D90" s="6"/>
      <c r="E90" s="82"/>
      <c r="F90" s="38">
        <f t="shared" ref="F90:AX90" si="37">-F119</f>
        <v>0</v>
      </c>
      <c r="G90" s="38">
        <f t="shared" si="37"/>
        <v>0</v>
      </c>
      <c r="H90" s="38">
        <f t="shared" si="37"/>
        <v>-124068.878768421</v>
      </c>
      <c r="I90" s="38">
        <f t="shared" si="37"/>
        <v>0</v>
      </c>
      <c r="J90" s="38">
        <f t="shared" si="37"/>
        <v>0</v>
      </c>
      <c r="K90" s="38">
        <f t="shared" si="37"/>
        <v>0</v>
      </c>
      <c r="L90" s="38">
        <f t="shared" si="37"/>
        <v>0</v>
      </c>
      <c r="M90" s="38">
        <f t="shared" si="37"/>
        <v>0</v>
      </c>
      <c r="N90" s="38">
        <f t="shared" si="37"/>
        <v>0</v>
      </c>
      <c r="O90" s="38">
        <f t="shared" si="37"/>
        <v>0</v>
      </c>
      <c r="P90" s="38">
        <f t="shared" si="37"/>
        <v>0</v>
      </c>
      <c r="Q90" s="38">
        <f t="shared" si="37"/>
        <v>0</v>
      </c>
      <c r="R90" s="38">
        <f t="shared" si="37"/>
        <v>0</v>
      </c>
      <c r="S90" s="38">
        <f t="shared" si="37"/>
        <v>0</v>
      </c>
      <c r="T90" s="38">
        <f t="shared" si="37"/>
        <v>0</v>
      </c>
      <c r="U90" s="38">
        <f t="shared" si="37"/>
        <v>0</v>
      </c>
      <c r="V90" s="38">
        <f t="shared" si="37"/>
        <v>0</v>
      </c>
      <c r="W90" s="38">
        <f t="shared" si="37"/>
        <v>0</v>
      </c>
      <c r="X90" s="38">
        <f t="shared" si="37"/>
        <v>0</v>
      </c>
      <c r="Y90" s="38">
        <f t="shared" si="37"/>
        <v>0</v>
      </c>
      <c r="Z90" s="38">
        <f t="shared" si="37"/>
        <v>0</v>
      </c>
      <c r="AA90" s="38">
        <f t="shared" si="37"/>
        <v>0</v>
      </c>
      <c r="AB90" s="38">
        <f t="shared" si="37"/>
        <v>0</v>
      </c>
      <c r="AC90" s="38">
        <f t="shared" si="37"/>
        <v>0</v>
      </c>
      <c r="AD90" s="38">
        <f t="shared" si="37"/>
        <v>0</v>
      </c>
      <c r="AE90" s="38">
        <f t="shared" si="37"/>
        <v>0</v>
      </c>
      <c r="AF90" s="38">
        <f t="shared" si="37"/>
        <v>0</v>
      </c>
      <c r="AG90" s="38">
        <f t="shared" si="37"/>
        <v>0</v>
      </c>
      <c r="AH90" s="38">
        <f t="shared" si="37"/>
        <v>0</v>
      </c>
      <c r="AI90" s="38">
        <f t="shared" si="37"/>
        <v>0</v>
      </c>
      <c r="AJ90" s="38">
        <f t="shared" si="37"/>
        <v>0</v>
      </c>
      <c r="AK90" s="38">
        <f t="shared" si="37"/>
        <v>0</v>
      </c>
      <c r="AL90" s="38">
        <f t="shared" si="37"/>
        <v>0</v>
      </c>
      <c r="AM90" s="38">
        <f t="shared" si="37"/>
        <v>0</v>
      </c>
      <c r="AN90" s="38">
        <f t="shared" si="37"/>
        <v>0</v>
      </c>
      <c r="AO90" s="38">
        <f t="shared" si="37"/>
        <v>0</v>
      </c>
      <c r="AP90" s="38">
        <f t="shared" si="37"/>
        <v>0</v>
      </c>
      <c r="AQ90" s="38">
        <f t="shared" si="37"/>
        <v>0</v>
      </c>
      <c r="AR90" s="38">
        <f t="shared" si="37"/>
        <v>0</v>
      </c>
      <c r="AS90" s="38">
        <f t="shared" si="37"/>
        <v>0</v>
      </c>
      <c r="AT90" s="38">
        <f t="shared" si="37"/>
        <v>0</v>
      </c>
      <c r="AU90" s="38">
        <f t="shared" si="37"/>
        <v>0</v>
      </c>
      <c r="AV90" s="38">
        <f t="shared" si="37"/>
        <v>0</v>
      </c>
      <c r="AW90" s="38">
        <f t="shared" si="37"/>
        <v>0</v>
      </c>
      <c r="AX90" s="38">
        <f t="shared" si="37"/>
        <v>0</v>
      </c>
      <c r="AY90" s="17"/>
      <c r="AZ90" s="17"/>
      <c r="BA90" s="17"/>
      <c r="BB90" s="17"/>
      <c r="BC90" s="17"/>
    </row>
    <row r="91" spans="1:55" x14ac:dyDescent="0.3">
      <c r="B91" s="6"/>
      <c r="C91" s="6" t="s">
        <v>37</v>
      </c>
      <c r="D91" s="6"/>
      <c r="E91" s="82">
        <f>-E48</f>
        <v>0</v>
      </c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17"/>
      <c r="AZ91" s="17"/>
      <c r="BA91" s="17"/>
      <c r="BB91" s="17"/>
      <c r="BC91" s="17"/>
    </row>
    <row r="92" spans="1:55" x14ac:dyDescent="0.3">
      <c r="B92" s="6"/>
      <c r="C92" s="17" t="s">
        <v>69</v>
      </c>
      <c r="D92" s="6"/>
      <c r="E92" s="115">
        <v>0</v>
      </c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17"/>
      <c r="AZ92" s="17"/>
      <c r="BA92" s="17"/>
      <c r="BB92" s="17"/>
      <c r="BC92" s="17"/>
    </row>
    <row r="93" spans="1:55" ht="15" thickBot="1" x14ac:dyDescent="0.35">
      <c r="B93" s="6"/>
      <c r="C93" s="57" t="s">
        <v>70</v>
      </c>
      <c r="D93" s="6"/>
      <c r="E93" s="116">
        <f>SUM(E87:E92)</f>
        <v>0</v>
      </c>
      <c r="F93" s="116">
        <f t="shared" ref="F93:AX93" si="38">SUM(F89:F92)</f>
        <v>0</v>
      </c>
      <c r="G93" s="116">
        <f t="shared" si="38"/>
        <v>0</v>
      </c>
      <c r="H93" s="116">
        <f t="shared" si="38"/>
        <v>-110716.3404823743</v>
      </c>
      <c r="I93" s="116">
        <f t="shared" si="38"/>
        <v>15411.43932766081</v>
      </c>
      <c r="J93" s="116">
        <f t="shared" si="38"/>
        <v>11984.605688715124</v>
      </c>
      <c r="K93" s="116">
        <f t="shared" si="38"/>
        <v>9859.251332482796</v>
      </c>
      <c r="L93" s="116">
        <f t="shared" si="38"/>
        <v>9497.5782912133745</v>
      </c>
      <c r="M93" s="116">
        <f t="shared" si="38"/>
        <v>7907.4130682753384</v>
      </c>
      <c r="N93" s="116">
        <f t="shared" si="38"/>
        <v>6411.5166498908675</v>
      </c>
      <c r="O93" s="116">
        <f t="shared" si="38"/>
        <v>6238.3812177285763</v>
      </c>
      <c r="P93" s="116">
        <f t="shared" si="38"/>
        <v>6065.2457855662842</v>
      </c>
      <c r="Q93" s="116">
        <f t="shared" si="38"/>
        <v>5892.110353403993</v>
      </c>
      <c r="R93" s="116">
        <f t="shared" si="38"/>
        <v>5718.9749212417028</v>
      </c>
      <c r="S93" s="116">
        <f t="shared" si="38"/>
        <v>5545.8394890794125</v>
      </c>
      <c r="T93" s="116">
        <f t="shared" si="38"/>
        <v>5372.7040569171204</v>
      </c>
      <c r="U93" s="116">
        <f t="shared" si="38"/>
        <v>5199.5686247548292</v>
      </c>
      <c r="V93" s="116">
        <f t="shared" si="38"/>
        <v>5026.433192592538</v>
      </c>
      <c r="W93" s="116">
        <f t="shared" si="38"/>
        <v>4853.2977604302469</v>
      </c>
      <c r="X93" s="116">
        <f t="shared" si="38"/>
        <v>4680.1623282679539</v>
      </c>
      <c r="Y93" s="116">
        <f t="shared" si="38"/>
        <v>4507.0268961056627</v>
      </c>
      <c r="Z93" s="116">
        <f t="shared" si="38"/>
        <v>4333.8914639433706</v>
      </c>
      <c r="AA93" s="116">
        <f t="shared" si="38"/>
        <v>4160.7560317810794</v>
      </c>
      <c r="AB93" s="116">
        <f t="shared" si="38"/>
        <v>3987.6205996187873</v>
      </c>
      <c r="AC93" s="116">
        <f t="shared" si="38"/>
        <v>3814.4851674564957</v>
      </c>
      <c r="AD93" s="116">
        <f t="shared" si="38"/>
        <v>3641.3497352942031</v>
      </c>
      <c r="AE93" s="116">
        <f t="shared" si="38"/>
        <v>3468.2143031319119</v>
      </c>
      <c r="AF93" s="116">
        <f t="shared" si="38"/>
        <v>3295.0788709696199</v>
      </c>
      <c r="AG93" s="116">
        <f t="shared" si="38"/>
        <v>3121.9434388073282</v>
      </c>
      <c r="AH93" s="116">
        <f t="shared" si="38"/>
        <v>2948.8080066450366</v>
      </c>
      <c r="AI93" s="116">
        <f t="shared" si="38"/>
        <v>2775.6725744827445</v>
      </c>
      <c r="AJ93" s="116">
        <f t="shared" si="38"/>
        <v>2602.5371423204524</v>
      </c>
      <c r="AK93" s="116">
        <f t="shared" si="38"/>
        <v>2429.4017101581608</v>
      </c>
      <c r="AL93" s="116">
        <f t="shared" si="38"/>
        <v>1.6130798030644656E-12</v>
      </c>
      <c r="AM93" s="116">
        <f t="shared" si="38"/>
        <v>1.6130798030644656E-12</v>
      </c>
      <c r="AN93" s="116">
        <f t="shared" si="38"/>
        <v>1.6130798030644656E-12</v>
      </c>
      <c r="AO93" s="116">
        <f t="shared" si="38"/>
        <v>1.6130798030644656E-12</v>
      </c>
      <c r="AP93" s="116">
        <f t="shared" si="38"/>
        <v>1.6130798030644656E-12</v>
      </c>
      <c r="AQ93" s="116">
        <f t="shared" si="38"/>
        <v>1.6130798030644656E-12</v>
      </c>
      <c r="AR93" s="116">
        <f t="shared" si="38"/>
        <v>1.6130798030644656E-12</v>
      </c>
      <c r="AS93" s="116">
        <f t="shared" si="38"/>
        <v>1.6130798030644656E-12</v>
      </c>
      <c r="AT93" s="116">
        <f t="shared" si="38"/>
        <v>1.6130798030644656E-12</v>
      </c>
      <c r="AU93" s="116">
        <f t="shared" si="38"/>
        <v>1.6130798030644656E-12</v>
      </c>
      <c r="AV93" s="116">
        <f t="shared" si="38"/>
        <v>1.6130798030644656E-12</v>
      </c>
      <c r="AW93" s="116">
        <f t="shared" si="38"/>
        <v>1.6130798030644656E-12</v>
      </c>
      <c r="AX93" s="116">
        <f t="shared" si="38"/>
        <v>1.6130798030644656E-12</v>
      </c>
      <c r="AY93" s="17"/>
      <c r="AZ93" s="17"/>
      <c r="BA93" s="17"/>
      <c r="BB93" s="17"/>
      <c r="BC93" s="17"/>
    </row>
    <row r="94" spans="1:55" ht="15" thickTop="1" x14ac:dyDescent="0.3">
      <c r="B94" s="6"/>
      <c r="C94" s="6"/>
      <c r="D94" s="6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17"/>
      <c r="AZ94" s="17"/>
      <c r="BA94" s="17"/>
      <c r="BB94" s="17"/>
      <c r="BC94" s="17"/>
    </row>
    <row r="95" spans="1:55" x14ac:dyDescent="0.3">
      <c r="B95" s="6"/>
      <c r="C95" s="6" t="s">
        <v>71</v>
      </c>
      <c r="D95" s="6"/>
      <c r="E95" s="53"/>
      <c r="F95" s="53">
        <f t="shared" ref="F95:AX95" si="39">F90/((1+PreTaxWACC)^(F9-1))+F89/((1+PreTaxWACC)^(F9-0.5))</f>
        <v>0</v>
      </c>
      <c r="G95" s="53">
        <f t="shared" si="39"/>
        <v>0</v>
      </c>
      <c r="H95" s="53">
        <f t="shared" si="39"/>
        <v>-96408.300510954447</v>
      </c>
      <c r="I95" s="53">
        <f t="shared" si="39"/>
        <v>12007.9743777938</v>
      </c>
      <c r="J95" s="53">
        <f t="shared" si="39"/>
        <v>8695.3378131419176</v>
      </c>
      <c r="K95" s="53">
        <f t="shared" si="39"/>
        <v>6661.0517040884806</v>
      </c>
      <c r="L95" s="53">
        <f t="shared" si="39"/>
        <v>5975.1375421666307</v>
      </c>
      <c r="M95" s="53">
        <f t="shared" si="39"/>
        <v>4632.3952569578314</v>
      </c>
      <c r="N95" s="53">
        <f t="shared" si="39"/>
        <v>3497.5836830187054</v>
      </c>
      <c r="O95" s="53">
        <f t="shared" si="39"/>
        <v>3168.9501517120566</v>
      </c>
      <c r="P95" s="53">
        <f t="shared" si="39"/>
        <v>2868.9835608261274</v>
      </c>
      <c r="Q95" s="53">
        <f t="shared" si="39"/>
        <v>2595.2947296565203</v>
      </c>
      <c r="R95" s="53">
        <f t="shared" si="39"/>
        <v>2345.6875476893451</v>
      </c>
      <c r="S95" s="53">
        <f t="shared" si="39"/>
        <v>2118.1437163490959</v>
      </c>
      <c r="T95" s="53">
        <f t="shared" si="39"/>
        <v>1910.808676453483</v>
      </c>
      <c r="U95" s="53">
        <f t="shared" si="39"/>
        <v>1721.9786304420097</v>
      </c>
      <c r="V95" s="53">
        <f t="shared" si="39"/>
        <v>1550.0885753452731</v>
      </c>
      <c r="W95" s="53">
        <f t="shared" si="39"/>
        <v>1393.7012688431337</v>
      </c>
      <c r="X95" s="53">
        <f t="shared" si="39"/>
        <v>1251.4970566607446</v>
      </c>
      <c r="Y95" s="53">
        <f t="shared" si="39"/>
        <v>1122.2644950078695</v>
      </c>
      <c r="Z95" s="53">
        <f t="shared" si="39"/>
        <v>1004.8917068121599</v>
      </c>
      <c r="AA95" s="53">
        <f t="shared" si="39"/>
        <v>898.35841516189384</v>
      </c>
      <c r="AB95" s="53">
        <f t="shared" si="39"/>
        <v>801.72860168647776</v>
      </c>
      <c r="AC95" s="53">
        <f t="shared" si="39"/>
        <v>714.14374159027091</v>
      </c>
      <c r="AD95" s="53">
        <f t="shared" si="39"/>
        <v>634.81657074125133</v>
      </c>
      <c r="AE95" s="53">
        <f t="shared" si="39"/>
        <v>563.02534362340066</v>
      </c>
      <c r="AF95" s="53">
        <f t="shared" si="39"/>
        <v>498.1085441112586</v>
      </c>
      <c r="AG95" s="53">
        <f t="shared" si="39"/>
        <v>439.46001393627085</v>
      </c>
      <c r="AH95" s="53">
        <f t="shared" si="39"/>
        <v>386.52446640519884</v>
      </c>
      <c r="AI95" s="53">
        <f t="shared" si="39"/>
        <v>338.79335541755995</v>
      </c>
      <c r="AJ95" s="53">
        <f t="shared" si="39"/>
        <v>295.80107212713438</v>
      </c>
      <c r="AK95" s="53">
        <f t="shared" si="39"/>
        <v>257.12144371620673</v>
      </c>
      <c r="AL95" s="53">
        <f t="shared" si="39"/>
        <v>1.5897578430720629E-13</v>
      </c>
      <c r="AM95" s="53">
        <f t="shared" si="39"/>
        <v>1.4803592914350151E-13</v>
      </c>
      <c r="AN95" s="53">
        <f t="shared" si="39"/>
        <v>1.3784889574774327E-13</v>
      </c>
      <c r="AO95" s="53">
        <f t="shared" si="39"/>
        <v>1.2836287899035597E-13</v>
      </c>
      <c r="AP95" s="53">
        <f t="shared" si="39"/>
        <v>1.1952963869108476E-13</v>
      </c>
      <c r="AQ95" s="53">
        <f t="shared" si="39"/>
        <v>1.1130425429843073E-13</v>
      </c>
      <c r="AR95" s="53">
        <f t="shared" si="39"/>
        <v>1.0364489645072233E-13</v>
      </c>
      <c r="AS95" s="53">
        <f t="shared" si="39"/>
        <v>9.651261425712109E-14</v>
      </c>
      <c r="AT95" s="53">
        <f t="shared" si="39"/>
        <v>8.9871137216799579E-14</v>
      </c>
      <c r="AU95" s="53">
        <f t="shared" si="39"/>
        <v>8.3686690768972495E-14</v>
      </c>
      <c r="AV95" s="53">
        <f t="shared" si="39"/>
        <v>7.7927824535778477E-14</v>
      </c>
      <c r="AW95" s="53">
        <f t="shared" si="39"/>
        <v>7.2565252384559553E-14</v>
      </c>
      <c r="AX95" s="53">
        <f t="shared" si="39"/>
        <v>6.7571703496191022E-14</v>
      </c>
      <c r="AY95" s="17"/>
      <c r="AZ95" s="17"/>
      <c r="BA95" s="17"/>
      <c r="BB95" s="17"/>
      <c r="BC95" s="17"/>
    </row>
    <row r="96" spans="1:55" x14ac:dyDescent="0.3">
      <c r="B96" s="6"/>
      <c r="C96" s="6" t="s">
        <v>72</v>
      </c>
      <c r="D96" s="112">
        <f>SUM(F95:Z95)</f>
        <v>-31886.530017989266</v>
      </c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17"/>
      <c r="AZ96" s="17"/>
      <c r="BA96" s="17"/>
      <c r="BB96" s="17"/>
      <c r="BC96" s="17"/>
    </row>
    <row r="97" spans="2:55" x14ac:dyDescent="0.3">
      <c r="B97" s="6"/>
      <c r="C97" s="6" t="s">
        <v>73</v>
      </c>
      <c r="D97" s="117">
        <f>MAX(AVERAGE(V93:Z93)/(1+PreTaxWACC),0)/(1+PreTaxWACC)^20</f>
        <v>1047.1773175995002</v>
      </c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17"/>
      <c r="AZ97" s="17"/>
      <c r="BA97" s="17"/>
      <c r="BB97" s="17"/>
      <c r="BC97" s="17"/>
    </row>
    <row r="98" spans="2:55" ht="15" thickBot="1" x14ac:dyDescent="0.35">
      <c r="B98" s="6"/>
      <c r="C98" s="6" t="s">
        <v>74</v>
      </c>
      <c r="D98" s="118">
        <f>SUM(D96:D97)</f>
        <v>-30839.352700389765</v>
      </c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17"/>
      <c r="AZ98" s="17"/>
      <c r="BA98" s="17"/>
      <c r="BB98" s="17"/>
      <c r="BC98" s="17"/>
    </row>
    <row r="99" spans="2:55" ht="15" thickTop="1" x14ac:dyDescent="0.3">
      <c r="B99" s="6"/>
      <c r="C99" s="6"/>
      <c r="D99" s="6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17"/>
      <c r="AZ99" s="17"/>
      <c r="BA99" s="17"/>
      <c r="BB99" s="17"/>
      <c r="BC99" s="17"/>
    </row>
    <row r="100" spans="2:55" ht="18" x14ac:dyDescent="0.35">
      <c r="B100" s="55" t="s">
        <v>75</v>
      </c>
      <c r="C100" s="6"/>
      <c r="D100" s="6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17"/>
      <c r="AZ100" s="17"/>
      <c r="BA100" s="17"/>
      <c r="BB100" s="17"/>
      <c r="BC100" s="17"/>
    </row>
    <row r="101" spans="2:55" x14ac:dyDescent="0.3">
      <c r="B101" s="6"/>
      <c r="C101" s="6" t="s">
        <v>76</v>
      </c>
      <c r="D101" s="6"/>
      <c r="E101" s="81"/>
      <c r="F101" s="68">
        <f t="shared" ref="F101:AX101" si="40">-(F42+F48+F169)*(1-$D$78)</f>
        <v>0</v>
      </c>
      <c r="G101" s="68">
        <f t="shared" si="40"/>
        <v>775.85087999999985</v>
      </c>
      <c r="H101" s="68">
        <f t="shared" si="40"/>
        <v>-4116.1107416556697</v>
      </c>
      <c r="I101" s="68">
        <f t="shared" si="40"/>
        <v>-6836.5905567770924</v>
      </c>
      <c r="J101" s="68">
        <f t="shared" si="40"/>
        <v>-4102.0262330164542</v>
      </c>
      <c r="K101" s="68">
        <f t="shared" si="40"/>
        <v>-2434.1153591484408</v>
      </c>
      <c r="L101" s="68">
        <f t="shared" si="40"/>
        <v>-2464.3653445739005</v>
      </c>
      <c r="M101" s="68">
        <f t="shared" si="40"/>
        <v>-959.79967445260593</v>
      </c>
      <c r="N101" s="68">
        <f t="shared" si="40"/>
        <v>339.2859897189532</v>
      </c>
      <c r="O101" s="68">
        <f t="shared" si="40"/>
        <v>473.77807915631138</v>
      </c>
      <c r="P101" s="68">
        <f t="shared" si="40"/>
        <v>530.0014925219723</v>
      </c>
      <c r="Q101" s="68">
        <f t="shared" si="40"/>
        <v>379.34527366414267</v>
      </c>
      <c r="R101" s="68">
        <f t="shared" si="40"/>
        <v>383.92468077723521</v>
      </c>
      <c r="S101" s="68">
        <f t="shared" si="40"/>
        <v>459.87617851052391</v>
      </c>
      <c r="T101" s="68">
        <f t="shared" si="40"/>
        <v>558.99452987951315</v>
      </c>
      <c r="U101" s="68">
        <f t="shared" si="40"/>
        <v>864.36962797509489</v>
      </c>
      <c r="V101" s="68">
        <f t="shared" si="40"/>
        <v>1015.7044674654348</v>
      </c>
      <c r="W101" s="68">
        <f t="shared" si="40"/>
        <v>918.74711588540163</v>
      </c>
      <c r="X101" s="68">
        <f t="shared" si="40"/>
        <v>982.50691470823608</v>
      </c>
      <c r="Y101" s="68">
        <f t="shared" si="40"/>
        <v>900.24899019400937</v>
      </c>
      <c r="Z101" s="68">
        <f t="shared" si="40"/>
        <v>893.59913400929497</v>
      </c>
      <c r="AA101" s="68">
        <f t="shared" si="40"/>
        <v>816.86166361233154</v>
      </c>
      <c r="AB101" s="68">
        <f t="shared" si="40"/>
        <v>950.56363239781228</v>
      </c>
      <c r="AC101" s="68">
        <f t="shared" si="40"/>
        <v>1214.4019095952983</v>
      </c>
      <c r="AD101" s="68">
        <f t="shared" si="40"/>
        <v>619.99333391508981</v>
      </c>
      <c r="AE101" s="68">
        <f t="shared" si="40"/>
        <v>603.9393469352442</v>
      </c>
      <c r="AF101" s="68">
        <f t="shared" si="40"/>
        <v>587.13561622327052</v>
      </c>
      <c r="AG101" s="68">
        <f t="shared" si="40"/>
        <v>569.56339818586628</v>
      </c>
      <c r="AH101" s="68">
        <f t="shared" si="40"/>
        <v>551.20348063989468</v>
      </c>
      <c r="AI101" s="68">
        <f t="shared" si="40"/>
        <v>532.03617109764241</v>
      </c>
      <c r="AJ101" s="68">
        <f t="shared" si="40"/>
        <v>512.0412847592022</v>
      </c>
      <c r="AK101" s="68">
        <f t="shared" si="40"/>
        <v>491.19813220466881</v>
      </c>
      <c r="AL101" s="68">
        <f t="shared" si="40"/>
        <v>-1.2983764463569966E-13</v>
      </c>
      <c r="AM101" s="68">
        <f t="shared" si="40"/>
        <v>-1.2983764463569966E-13</v>
      </c>
      <c r="AN101" s="68">
        <f t="shared" si="40"/>
        <v>-1.2983764463569966E-13</v>
      </c>
      <c r="AO101" s="68">
        <f t="shared" si="40"/>
        <v>-1.2983764463569966E-13</v>
      </c>
      <c r="AP101" s="68">
        <f t="shared" si="40"/>
        <v>-1.2983764463569966E-13</v>
      </c>
      <c r="AQ101" s="68">
        <f t="shared" si="40"/>
        <v>-1.2983764463569966E-13</v>
      </c>
      <c r="AR101" s="68">
        <f t="shared" si="40"/>
        <v>-1.2983764463569966E-13</v>
      </c>
      <c r="AS101" s="68">
        <f t="shared" si="40"/>
        <v>-1.2983764463569966E-13</v>
      </c>
      <c r="AT101" s="68">
        <f t="shared" si="40"/>
        <v>-1.2983764463569966E-13</v>
      </c>
      <c r="AU101" s="68">
        <f t="shared" si="40"/>
        <v>-1.2983764463569966E-13</v>
      </c>
      <c r="AV101" s="68">
        <f t="shared" si="40"/>
        <v>-1.2983764463569966E-13</v>
      </c>
      <c r="AW101" s="68">
        <f t="shared" si="40"/>
        <v>-1.2983764463569966E-13</v>
      </c>
      <c r="AX101" s="68">
        <f t="shared" si="40"/>
        <v>-1.2983764463569966E-13</v>
      </c>
      <c r="AY101" s="17"/>
      <c r="AZ101" s="17"/>
      <c r="BA101" s="17"/>
      <c r="BB101" s="17"/>
      <c r="BC101" s="17"/>
    </row>
    <row r="102" spans="2:55" x14ac:dyDescent="0.3">
      <c r="B102" s="6"/>
      <c r="C102" s="57" t="s">
        <v>34</v>
      </c>
      <c r="D102" s="6"/>
      <c r="E102" s="96">
        <f t="shared" ref="E102:AX102" si="41">E$44</f>
        <v>0</v>
      </c>
      <c r="F102" s="70">
        <f t="shared" si="41"/>
        <v>0</v>
      </c>
      <c r="G102" s="70">
        <f t="shared" si="41"/>
        <v>0</v>
      </c>
      <c r="H102" s="70">
        <f t="shared" si="41"/>
        <v>10624.830123350472</v>
      </c>
      <c r="I102" s="70">
        <f t="shared" si="41"/>
        <v>9928.0347591534046</v>
      </c>
      <c r="J102" s="70">
        <f t="shared" si="41"/>
        <v>9238.8590379526067</v>
      </c>
      <c r="K102" s="70">
        <f t="shared" si="41"/>
        <v>8744.7461774564181</v>
      </c>
      <c r="L102" s="70">
        <f t="shared" si="41"/>
        <v>8323.7818897244615</v>
      </c>
      <c r="M102" s="70">
        <f t="shared" si="41"/>
        <v>7957.6790315656754</v>
      </c>
      <c r="N102" s="70">
        <f t="shared" si="41"/>
        <v>7701.2990325532337</v>
      </c>
      <c r="O102" s="70">
        <f t="shared" si="41"/>
        <v>7499.7804631139643</v>
      </c>
      <c r="P102" s="70">
        <f t="shared" si="41"/>
        <v>7298.2618936746949</v>
      </c>
      <c r="Q102" s="70">
        <f t="shared" si="41"/>
        <v>7096.7433242354255</v>
      </c>
      <c r="R102" s="70">
        <f t="shared" si="41"/>
        <v>6895.2247547961579</v>
      </c>
      <c r="S102" s="70">
        <f t="shared" si="41"/>
        <v>6693.7061853568894</v>
      </c>
      <c r="T102" s="70">
        <f t="shared" si="41"/>
        <v>6492.187615917619</v>
      </c>
      <c r="U102" s="70">
        <f t="shared" si="41"/>
        <v>6290.6690464783496</v>
      </c>
      <c r="V102" s="70">
        <f t="shared" si="41"/>
        <v>6089.1504770390811</v>
      </c>
      <c r="W102" s="70">
        <f t="shared" si="41"/>
        <v>5887.6319075998117</v>
      </c>
      <c r="X102" s="70">
        <f t="shared" si="41"/>
        <v>5686.1133381605414</v>
      </c>
      <c r="Y102" s="70">
        <f t="shared" si="41"/>
        <v>5484.594768721272</v>
      </c>
      <c r="Z102" s="70">
        <f t="shared" si="41"/>
        <v>5283.0761992820017</v>
      </c>
      <c r="AA102" s="70">
        <f t="shared" si="41"/>
        <v>5081.5576298427322</v>
      </c>
      <c r="AB102" s="70">
        <f t="shared" si="41"/>
        <v>4880.0390604034619</v>
      </c>
      <c r="AC102" s="70">
        <f t="shared" si="41"/>
        <v>4678.5204909641925</v>
      </c>
      <c r="AD102" s="70">
        <f t="shared" si="41"/>
        <v>4477.0019215249222</v>
      </c>
      <c r="AE102" s="70">
        <f t="shared" si="41"/>
        <v>4275.4833520856528</v>
      </c>
      <c r="AF102" s="70">
        <f t="shared" si="41"/>
        <v>4073.9647826463829</v>
      </c>
      <c r="AG102" s="70">
        <f t="shared" si="41"/>
        <v>3872.446213207113</v>
      </c>
      <c r="AH102" s="70">
        <f t="shared" si="41"/>
        <v>3670.9276437678432</v>
      </c>
      <c r="AI102" s="70">
        <f t="shared" si="41"/>
        <v>3469.4090743285733</v>
      </c>
      <c r="AJ102" s="70">
        <f t="shared" si="41"/>
        <v>3267.8905048893034</v>
      </c>
      <c r="AK102" s="70">
        <f t="shared" si="41"/>
        <v>3066.3719354500336</v>
      </c>
      <c r="AL102" s="70">
        <f t="shared" si="41"/>
        <v>1.8775217195300833E-12</v>
      </c>
      <c r="AM102" s="70">
        <f t="shared" si="41"/>
        <v>1.8775217195300833E-12</v>
      </c>
      <c r="AN102" s="70">
        <f t="shared" si="41"/>
        <v>1.8775217195300833E-12</v>
      </c>
      <c r="AO102" s="70">
        <f t="shared" si="41"/>
        <v>1.8775217195300833E-12</v>
      </c>
      <c r="AP102" s="70">
        <f t="shared" si="41"/>
        <v>1.8775217195300833E-12</v>
      </c>
      <c r="AQ102" s="70">
        <f t="shared" si="41"/>
        <v>1.8775217195300833E-12</v>
      </c>
      <c r="AR102" s="70">
        <f t="shared" si="41"/>
        <v>1.8775217195300833E-12</v>
      </c>
      <c r="AS102" s="70">
        <f t="shared" si="41"/>
        <v>1.8775217195300833E-12</v>
      </c>
      <c r="AT102" s="70">
        <f t="shared" si="41"/>
        <v>1.8775217195300833E-12</v>
      </c>
      <c r="AU102" s="70">
        <f t="shared" si="41"/>
        <v>1.8775217195300833E-12</v>
      </c>
      <c r="AV102" s="70">
        <f t="shared" si="41"/>
        <v>1.8775217195300833E-12</v>
      </c>
      <c r="AW102" s="70">
        <f t="shared" si="41"/>
        <v>1.8775217195300833E-12</v>
      </c>
      <c r="AX102" s="70">
        <f t="shared" si="41"/>
        <v>1.8775217195300833E-12</v>
      </c>
      <c r="AY102" s="17"/>
      <c r="AZ102" s="17"/>
      <c r="BA102" s="17"/>
      <c r="BB102" s="17"/>
      <c r="BC102" s="17"/>
    </row>
    <row r="103" spans="2:55" x14ac:dyDescent="0.3">
      <c r="B103" s="6"/>
      <c r="C103" s="6" t="s">
        <v>77</v>
      </c>
      <c r="D103" s="6"/>
      <c r="E103" s="96">
        <f t="shared" ref="E103:AX103" si="42">-E169</f>
        <v>0</v>
      </c>
      <c r="F103" s="70">
        <f t="shared" si="42"/>
        <v>0</v>
      </c>
      <c r="G103" s="70">
        <f t="shared" si="42"/>
        <v>0</v>
      </c>
      <c r="H103" s="70">
        <f t="shared" si="42"/>
        <v>-21091.709390631571</v>
      </c>
      <c r="I103" s="70">
        <f t="shared" si="42"/>
        <v>-33746.735025010508</v>
      </c>
      <c r="J103" s="70">
        <f t="shared" si="42"/>
        <v>-20248.041015006307</v>
      </c>
      <c r="K103" s="70">
        <f t="shared" si="42"/>
        <v>-12148.824609003783</v>
      </c>
      <c r="L103" s="70">
        <f t="shared" si="42"/>
        <v>-12148.824609003783</v>
      </c>
      <c r="M103" s="70">
        <f t="shared" si="42"/>
        <v>-6074.4123045018914</v>
      </c>
      <c r="N103" s="70">
        <f t="shared" si="42"/>
        <v>0</v>
      </c>
      <c r="O103" s="70">
        <f t="shared" si="42"/>
        <v>0</v>
      </c>
      <c r="P103" s="70">
        <f t="shared" si="42"/>
        <v>0</v>
      </c>
      <c r="Q103" s="70">
        <f t="shared" si="42"/>
        <v>0</v>
      </c>
      <c r="R103" s="70">
        <f t="shared" si="42"/>
        <v>0</v>
      </c>
      <c r="S103" s="70">
        <f t="shared" si="42"/>
        <v>0</v>
      </c>
      <c r="T103" s="70">
        <f t="shared" si="42"/>
        <v>0</v>
      </c>
      <c r="U103" s="70">
        <f t="shared" si="42"/>
        <v>0</v>
      </c>
      <c r="V103" s="70">
        <f t="shared" si="42"/>
        <v>0</v>
      </c>
      <c r="W103" s="70">
        <f t="shared" si="42"/>
        <v>0</v>
      </c>
      <c r="X103" s="70">
        <f t="shared" si="42"/>
        <v>0</v>
      </c>
      <c r="Y103" s="70">
        <f t="shared" si="42"/>
        <v>0</v>
      </c>
      <c r="Z103" s="70">
        <f t="shared" si="42"/>
        <v>0</v>
      </c>
      <c r="AA103" s="70">
        <f t="shared" si="42"/>
        <v>0</v>
      </c>
      <c r="AB103" s="70">
        <f t="shared" si="42"/>
        <v>0</v>
      </c>
      <c r="AC103" s="70">
        <f t="shared" si="42"/>
        <v>0</v>
      </c>
      <c r="AD103" s="70">
        <f t="shared" si="42"/>
        <v>0</v>
      </c>
      <c r="AE103" s="70">
        <f t="shared" si="42"/>
        <v>0</v>
      </c>
      <c r="AF103" s="70">
        <f t="shared" si="42"/>
        <v>0</v>
      </c>
      <c r="AG103" s="70">
        <f t="shared" si="42"/>
        <v>0</v>
      </c>
      <c r="AH103" s="70">
        <f t="shared" si="42"/>
        <v>0</v>
      </c>
      <c r="AI103" s="70">
        <f t="shared" si="42"/>
        <v>0</v>
      </c>
      <c r="AJ103" s="70">
        <f t="shared" si="42"/>
        <v>0</v>
      </c>
      <c r="AK103" s="70">
        <f t="shared" si="42"/>
        <v>0</v>
      </c>
      <c r="AL103" s="70">
        <f t="shared" si="42"/>
        <v>0</v>
      </c>
      <c r="AM103" s="70">
        <f t="shared" si="42"/>
        <v>0</v>
      </c>
      <c r="AN103" s="70">
        <f t="shared" si="42"/>
        <v>0</v>
      </c>
      <c r="AO103" s="70">
        <f t="shared" si="42"/>
        <v>0</v>
      </c>
      <c r="AP103" s="70">
        <f t="shared" si="42"/>
        <v>0</v>
      </c>
      <c r="AQ103" s="70">
        <f t="shared" si="42"/>
        <v>0</v>
      </c>
      <c r="AR103" s="70">
        <f t="shared" si="42"/>
        <v>0</v>
      </c>
      <c r="AS103" s="70">
        <f t="shared" si="42"/>
        <v>0</v>
      </c>
      <c r="AT103" s="70">
        <f t="shared" si="42"/>
        <v>0</v>
      </c>
      <c r="AU103" s="70">
        <f t="shared" si="42"/>
        <v>0</v>
      </c>
      <c r="AV103" s="70">
        <f t="shared" si="42"/>
        <v>0</v>
      </c>
      <c r="AW103" s="70">
        <f t="shared" si="42"/>
        <v>0</v>
      </c>
      <c r="AX103" s="70">
        <f t="shared" si="42"/>
        <v>0</v>
      </c>
      <c r="AY103" s="17"/>
      <c r="AZ103" s="17"/>
      <c r="BA103" s="17"/>
      <c r="BB103" s="17"/>
      <c r="BC103" s="17"/>
    </row>
    <row r="104" spans="2:55" x14ac:dyDescent="0.3">
      <c r="B104" s="6"/>
      <c r="C104" s="6" t="s">
        <v>78</v>
      </c>
      <c r="D104" s="6"/>
      <c r="E104" s="96">
        <f>-E48</f>
        <v>0</v>
      </c>
      <c r="F104" s="70">
        <f t="shared" ref="F104:AX104" si="43">-F73*DebtPerc*PreTaxDebtCost</f>
        <v>0</v>
      </c>
      <c r="G104" s="70">
        <f t="shared" si="43"/>
        <v>0</v>
      </c>
      <c r="H104" s="70">
        <f t="shared" si="43"/>
        <v>-2522.2072217485379</v>
      </c>
      <c r="I104" s="70">
        <f t="shared" si="43"/>
        <v>-2292.7500603686358</v>
      </c>
      <c r="J104" s="70">
        <f t="shared" si="43"/>
        <v>-2065.8020741963887</v>
      </c>
      <c r="K104" s="70">
        <f t="shared" si="43"/>
        <v>-1903.0889733401484</v>
      </c>
      <c r="L104" s="70">
        <f t="shared" si="43"/>
        <v>-1764.46395447741</v>
      </c>
      <c r="M104" s="70">
        <f t="shared" si="43"/>
        <v>-1643.9049971097986</v>
      </c>
      <c r="N104" s="70">
        <f t="shared" si="43"/>
        <v>-1559.4781627324403</v>
      </c>
      <c r="O104" s="70">
        <f t="shared" si="43"/>
        <v>-1493.1173898502091</v>
      </c>
      <c r="P104" s="70">
        <f t="shared" si="43"/>
        <v>-1426.7566169679778</v>
      </c>
      <c r="Q104" s="70">
        <f t="shared" si="43"/>
        <v>-1360.3958440857459</v>
      </c>
      <c r="R104" s="70">
        <f t="shared" si="43"/>
        <v>-1294.0350712035149</v>
      </c>
      <c r="S104" s="70">
        <f t="shared" si="43"/>
        <v>-1227.6742983212837</v>
      </c>
      <c r="T104" s="70">
        <f t="shared" si="43"/>
        <v>-1161.313525439052</v>
      </c>
      <c r="U104" s="70">
        <f t="shared" si="43"/>
        <v>-1094.9527525568205</v>
      </c>
      <c r="V104" s="70">
        <f t="shared" si="43"/>
        <v>-1028.5919796745893</v>
      </c>
      <c r="W104" s="70">
        <f t="shared" si="43"/>
        <v>-962.23120679235785</v>
      </c>
      <c r="X104" s="70">
        <f t="shared" si="43"/>
        <v>-895.87043391012617</v>
      </c>
      <c r="Y104" s="70">
        <f t="shared" si="43"/>
        <v>-829.50966102789459</v>
      </c>
      <c r="Z104" s="70">
        <f t="shared" si="43"/>
        <v>-763.14888814566291</v>
      </c>
      <c r="AA104" s="70">
        <f t="shared" si="43"/>
        <v>-696.78811526343145</v>
      </c>
      <c r="AB104" s="70">
        <f t="shared" si="43"/>
        <v>-630.42734238119976</v>
      </c>
      <c r="AC104" s="70">
        <f t="shared" si="43"/>
        <v>-564.06656949896831</v>
      </c>
      <c r="AD104" s="70">
        <f t="shared" si="43"/>
        <v>-497.70579661673651</v>
      </c>
      <c r="AE104" s="70">
        <f t="shared" si="43"/>
        <v>-431.34502373450499</v>
      </c>
      <c r="AF104" s="70">
        <f t="shared" si="43"/>
        <v>-364.98425085227325</v>
      </c>
      <c r="AG104" s="70">
        <f t="shared" si="43"/>
        <v>-298.62347797004168</v>
      </c>
      <c r="AH104" s="70">
        <f t="shared" si="43"/>
        <v>-232.26270508781008</v>
      </c>
      <c r="AI104" s="70">
        <f t="shared" si="43"/>
        <v>-165.90193220557842</v>
      </c>
      <c r="AJ104" s="70">
        <f t="shared" si="43"/>
        <v>-99.541159323346818</v>
      </c>
      <c r="AK104" s="70">
        <f t="shared" si="43"/>
        <v>-33.180386441115196</v>
      </c>
      <c r="AL104" s="70">
        <f t="shared" si="43"/>
        <v>-6.1827449826523658E-13</v>
      </c>
      <c r="AM104" s="70">
        <f t="shared" si="43"/>
        <v>-6.1827449826523658E-13</v>
      </c>
      <c r="AN104" s="70">
        <f t="shared" si="43"/>
        <v>-6.1827449826523658E-13</v>
      </c>
      <c r="AO104" s="70">
        <f t="shared" si="43"/>
        <v>-6.1827449826523658E-13</v>
      </c>
      <c r="AP104" s="70">
        <f t="shared" si="43"/>
        <v>-6.1827449826523658E-13</v>
      </c>
      <c r="AQ104" s="70">
        <f t="shared" si="43"/>
        <v>-6.1827449826523658E-13</v>
      </c>
      <c r="AR104" s="70">
        <f t="shared" si="43"/>
        <v>-6.1827449826523658E-13</v>
      </c>
      <c r="AS104" s="70">
        <f t="shared" si="43"/>
        <v>-6.1827449826523658E-13</v>
      </c>
      <c r="AT104" s="70">
        <f t="shared" si="43"/>
        <v>-6.1827449826523658E-13</v>
      </c>
      <c r="AU104" s="70">
        <f t="shared" si="43"/>
        <v>-6.1827449826523658E-13</v>
      </c>
      <c r="AV104" s="70">
        <f t="shared" si="43"/>
        <v>-6.1827449826523658E-13</v>
      </c>
      <c r="AW104" s="70">
        <f t="shared" si="43"/>
        <v>-6.1827449826523658E-13</v>
      </c>
      <c r="AX104" s="70">
        <f t="shared" si="43"/>
        <v>-6.1827449826523658E-13</v>
      </c>
      <c r="AY104" s="17"/>
      <c r="AZ104" s="17"/>
      <c r="BA104" s="17"/>
      <c r="BB104" s="17"/>
      <c r="BC104" s="17"/>
    </row>
    <row r="105" spans="2:55" x14ac:dyDescent="0.3">
      <c r="B105" s="6"/>
      <c r="C105" s="6" t="s">
        <v>79</v>
      </c>
      <c r="D105" s="6"/>
      <c r="E105" s="96">
        <f t="shared" ref="E105:AX105" si="44">SUM(E102:E104)</f>
        <v>0</v>
      </c>
      <c r="F105" s="70">
        <f t="shared" si="44"/>
        <v>0</v>
      </c>
      <c r="G105" s="70">
        <f t="shared" si="44"/>
        <v>0</v>
      </c>
      <c r="H105" s="70">
        <f t="shared" si="44"/>
        <v>-12989.086489029638</v>
      </c>
      <c r="I105" s="70">
        <f t="shared" si="44"/>
        <v>-26111.450326225739</v>
      </c>
      <c r="J105" s="70">
        <f t="shared" si="44"/>
        <v>-13074.984051250089</v>
      </c>
      <c r="K105" s="70">
        <f t="shared" si="44"/>
        <v>-5307.1674048875129</v>
      </c>
      <c r="L105" s="70">
        <f t="shared" si="44"/>
        <v>-5589.5066737567313</v>
      </c>
      <c r="M105" s="70">
        <f t="shared" si="44"/>
        <v>239.36172995398533</v>
      </c>
      <c r="N105" s="70">
        <f t="shared" si="44"/>
        <v>6141.8208698207936</v>
      </c>
      <c r="O105" s="70">
        <f t="shared" si="44"/>
        <v>6006.663073263755</v>
      </c>
      <c r="P105" s="70">
        <f t="shared" si="44"/>
        <v>5871.5052767067173</v>
      </c>
      <c r="Q105" s="70">
        <f t="shared" si="44"/>
        <v>5736.3474801496795</v>
      </c>
      <c r="R105" s="70">
        <f t="shared" si="44"/>
        <v>5601.1896835926427</v>
      </c>
      <c r="S105" s="70">
        <f t="shared" si="44"/>
        <v>5466.0318870356059</v>
      </c>
      <c r="T105" s="70">
        <f t="shared" si="44"/>
        <v>5330.8740904785673</v>
      </c>
      <c r="U105" s="70">
        <f t="shared" si="44"/>
        <v>5195.7162939215286</v>
      </c>
      <c r="V105" s="70">
        <f t="shared" si="44"/>
        <v>5060.5584973644918</v>
      </c>
      <c r="W105" s="70">
        <f t="shared" si="44"/>
        <v>4925.4007008074541</v>
      </c>
      <c r="X105" s="70">
        <f t="shared" si="44"/>
        <v>4790.2429042504154</v>
      </c>
      <c r="Y105" s="70">
        <f t="shared" si="44"/>
        <v>4655.0851076933777</v>
      </c>
      <c r="Z105" s="70">
        <f t="shared" si="44"/>
        <v>4519.9273111363391</v>
      </c>
      <c r="AA105" s="70">
        <f t="shared" si="44"/>
        <v>4384.7695145793004</v>
      </c>
      <c r="AB105" s="70">
        <f t="shared" si="44"/>
        <v>4249.6117180222618</v>
      </c>
      <c r="AC105" s="70">
        <f t="shared" si="44"/>
        <v>4114.4539214652241</v>
      </c>
      <c r="AD105" s="70">
        <f t="shared" si="44"/>
        <v>3979.2961249081854</v>
      </c>
      <c r="AE105" s="70">
        <f t="shared" si="44"/>
        <v>3844.1383283511477</v>
      </c>
      <c r="AF105" s="70">
        <f t="shared" si="44"/>
        <v>3708.9805317941095</v>
      </c>
      <c r="AG105" s="70">
        <f t="shared" si="44"/>
        <v>3573.8227352370714</v>
      </c>
      <c r="AH105" s="70">
        <f t="shared" si="44"/>
        <v>3438.6649386800332</v>
      </c>
      <c r="AI105" s="70">
        <f t="shared" si="44"/>
        <v>3303.507142122995</v>
      </c>
      <c r="AJ105" s="70">
        <f t="shared" si="44"/>
        <v>3168.3493455659568</v>
      </c>
      <c r="AK105" s="70">
        <f t="shared" si="44"/>
        <v>3033.1915490089182</v>
      </c>
      <c r="AL105" s="70">
        <f t="shared" si="44"/>
        <v>1.2592472212648467E-12</v>
      </c>
      <c r="AM105" s="70">
        <f t="shared" si="44"/>
        <v>1.2592472212648467E-12</v>
      </c>
      <c r="AN105" s="70">
        <f t="shared" si="44"/>
        <v>1.2592472212648467E-12</v>
      </c>
      <c r="AO105" s="70">
        <f t="shared" si="44"/>
        <v>1.2592472212648467E-12</v>
      </c>
      <c r="AP105" s="70">
        <f t="shared" si="44"/>
        <v>1.2592472212648467E-12</v>
      </c>
      <c r="AQ105" s="70">
        <f t="shared" si="44"/>
        <v>1.2592472212648467E-12</v>
      </c>
      <c r="AR105" s="70">
        <f t="shared" si="44"/>
        <v>1.2592472212648467E-12</v>
      </c>
      <c r="AS105" s="70">
        <f t="shared" si="44"/>
        <v>1.2592472212648467E-12</v>
      </c>
      <c r="AT105" s="70">
        <f t="shared" si="44"/>
        <v>1.2592472212648467E-12</v>
      </c>
      <c r="AU105" s="70">
        <f t="shared" si="44"/>
        <v>1.2592472212648467E-12</v>
      </c>
      <c r="AV105" s="70">
        <f t="shared" si="44"/>
        <v>1.2592472212648467E-12</v>
      </c>
      <c r="AW105" s="70">
        <f t="shared" si="44"/>
        <v>1.2592472212648467E-12</v>
      </c>
      <c r="AX105" s="70">
        <f t="shared" si="44"/>
        <v>1.2592472212648467E-12</v>
      </c>
      <c r="AY105" s="17"/>
      <c r="AZ105" s="17"/>
      <c r="BA105" s="17"/>
      <c r="BB105" s="17"/>
      <c r="BC105" s="17"/>
    </row>
    <row r="106" spans="2:55" x14ac:dyDescent="0.3">
      <c r="B106" s="6"/>
      <c r="C106" s="6" t="s">
        <v>80</v>
      </c>
      <c r="D106" s="6"/>
      <c r="E106" s="83">
        <f>FedTaxRate*E105</f>
        <v>0</v>
      </c>
      <c r="F106" s="44">
        <f t="shared" ref="F106:AX106" si="45">(1-$D$78)*F105</f>
        <v>0</v>
      </c>
      <c r="G106" s="44">
        <f t="shared" si="45"/>
        <v>0</v>
      </c>
      <c r="H106" s="44">
        <f t="shared" si="45"/>
        <v>-2727.7081626962236</v>
      </c>
      <c r="I106" s="44">
        <f t="shared" si="45"/>
        <v>-5483.4045685074043</v>
      </c>
      <c r="J106" s="44">
        <f t="shared" si="45"/>
        <v>-2745.7466507625181</v>
      </c>
      <c r="K106" s="44">
        <f t="shared" si="45"/>
        <v>-1114.5051550263775</v>
      </c>
      <c r="L106" s="44">
        <f t="shared" si="45"/>
        <v>-1173.7964014889133</v>
      </c>
      <c r="M106" s="44">
        <f t="shared" si="45"/>
        <v>50.265963290336913</v>
      </c>
      <c r="N106" s="44">
        <f t="shared" si="45"/>
        <v>1289.7823826623664</v>
      </c>
      <c r="O106" s="44">
        <f t="shared" si="45"/>
        <v>1261.3992453853884</v>
      </c>
      <c r="P106" s="44">
        <f t="shared" si="45"/>
        <v>1233.0161081084104</v>
      </c>
      <c r="Q106" s="44">
        <f t="shared" si="45"/>
        <v>1204.6329708314324</v>
      </c>
      <c r="R106" s="44">
        <f t="shared" si="45"/>
        <v>1176.2498335544549</v>
      </c>
      <c r="S106" s="44">
        <f t="shared" si="45"/>
        <v>1147.8666962774771</v>
      </c>
      <c r="T106" s="44">
        <f t="shared" si="45"/>
        <v>1119.4835590004989</v>
      </c>
      <c r="U106" s="44">
        <f t="shared" si="45"/>
        <v>1091.1004217235209</v>
      </c>
      <c r="V106" s="44">
        <f t="shared" si="45"/>
        <v>1062.7172844465431</v>
      </c>
      <c r="W106" s="44">
        <f t="shared" si="45"/>
        <v>1034.3341471695651</v>
      </c>
      <c r="X106" s="44">
        <f t="shared" si="45"/>
        <v>1005.9510098925871</v>
      </c>
      <c r="Y106" s="44">
        <f t="shared" si="45"/>
        <v>977.56787261560919</v>
      </c>
      <c r="Z106" s="44">
        <f t="shared" si="45"/>
        <v>949.18473533863107</v>
      </c>
      <c r="AA106" s="44">
        <f t="shared" si="45"/>
        <v>920.80159806165295</v>
      </c>
      <c r="AB106" s="44">
        <f t="shared" si="45"/>
        <v>892.41846078467483</v>
      </c>
      <c r="AC106" s="44">
        <f t="shared" si="45"/>
        <v>864.03532350769694</v>
      </c>
      <c r="AD106" s="44">
        <f t="shared" si="45"/>
        <v>835.65218623071883</v>
      </c>
      <c r="AE106" s="44">
        <f t="shared" si="45"/>
        <v>807.26904895374093</v>
      </c>
      <c r="AF106" s="44">
        <f t="shared" si="45"/>
        <v>778.88591167676282</v>
      </c>
      <c r="AG106" s="44">
        <f t="shared" si="45"/>
        <v>750.50277439978481</v>
      </c>
      <c r="AH106" s="44">
        <f t="shared" si="45"/>
        <v>722.11963712280681</v>
      </c>
      <c r="AI106" s="44">
        <f t="shared" si="45"/>
        <v>693.7364998458288</v>
      </c>
      <c r="AJ106" s="44">
        <f t="shared" si="45"/>
        <v>665.3533625688508</v>
      </c>
      <c r="AK106" s="44">
        <f t="shared" si="45"/>
        <v>636.97022529187268</v>
      </c>
      <c r="AL106" s="44">
        <f t="shared" si="45"/>
        <v>2.6444191646561778E-13</v>
      </c>
      <c r="AM106" s="44">
        <f t="shared" si="45"/>
        <v>2.6444191646561778E-13</v>
      </c>
      <c r="AN106" s="44">
        <f t="shared" si="45"/>
        <v>2.6444191646561778E-13</v>
      </c>
      <c r="AO106" s="44">
        <f t="shared" si="45"/>
        <v>2.6444191646561778E-13</v>
      </c>
      <c r="AP106" s="44">
        <f t="shared" si="45"/>
        <v>2.6444191646561778E-13</v>
      </c>
      <c r="AQ106" s="44">
        <f t="shared" si="45"/>
        <v>2.6444191646561778E-13</v>
      </c>
      <c r="AR106" s="44">
        <f t="shared" si="45"/>
        <v>2.6444191646561778E-13</v>
      </c>
      <c r="AS106" s="44">
        <f t="shared" si="45"/>
        <v>2.6444191646561778E-13</v>
      </c>
      <c r="AT106" s="44">
        <f t="shared" si="45"/>
        <v>2.6444191646561778E-13</v>
      </c>
      <c r="AU106" s="44">
        <f t="shared" si="45"/>
        <v>2.6444191646561778E-13</v>
      </c>
      <c r="AV106" s="44">
        <f t="shared" si="45"/>
        <v>2.6444191646561778E-13</v>
      </c>
      <c r="AW106" s="44">
        <f t="shared" si="45"/>
        <v>2.6444191646561778E-13</v>
      </c>
      <c r="AX106" s="44">
        <f t="shared" si="45"/>
        <v>2.6444191646561778E-13</v>
      </c>
      <c r="AY106" s="17"/>
      <c r="AZ106" s="17"/>
      <c r="BA106" s="17"/>
      <c r="BB106" s="17"/>
      <c r="BC106" s="17"/>
    </row>
    <row r="107" spans="2:55" x14ac:dyDescent="0.3">
      <c r="B107" s="6"/>
      <c r="C107" s="6"/>
      <c r="D107" s="6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17"/>
      <c r="AZ107" s="17"/>
      <c r="BA107" s="17"/>
      <c r="BB107" s="17"/>
      <c r="BC107" s="17"/>
    </row>
    <row r="108" spans="2:55" ht="18" x14ac:dyDescent="0.35">
      <c r="B108" s="55" t="s">
        <v>81</v>
      </c>
      <c r="C108" s="6"/>
      <c r="D108" s="6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17"/>
      <c r="AZ108" s="17"/>
      <c r="BA108" s="17"/>
      <c r="BB108" s="17"/>
      <c r="BC108" s="17"/>
    </row>
    <row r="109" spans="2:55" x14ac:dyDescent="0.3">
      <c r="C109" s="6" t="s">
        <v>82</v>
      </c>
      <c r="D109" s="6"/>
      <c r="E109" s="119">
        <f t="shared" ref="E109:AK109" si="46">E$9</f>
        <v>0</v>
      </c>
      <c r="F109" s="119">
        <f t="shared" si="46"/>
        <v>1</v>
      </c>
      <c r="G109" s="119">
        <f t="shared" si="46"/>
        <v>2</v>
      </c>
      <c r="H109" s="119">
        <f t="shared" si="46"/>
        <v>3</v>
      </c>
      <c r="I109" s="119">
        <f t="shared" si="46"/>
        <v>4</v>
      </c>
      <c r="J109" s="119">
        <f t="shared" si="46"/>
        <v>5</v>
      </c>
      <c r="K109" s="119">
        <f t="shared" si="46"/>
        <v>6</v>
      </c>
      <c r="L109" s="119">
        <f t="shared" si="46"/>
        <v>7</v>
      </c>
      <c r="M109" s="119">
        <f t="shared" si="46"/>
        <v>8</v>
      </c>
      <c r="N109" s="119">
        <f t="shared" si="46"/>
        <v>9</v>
      </c>
      <c r="O109" s="119">
        <f t="shared" si="46"/>
        <v>10</v>
      </c>
      <c r="P109" s="119">
        <f t="shared" si="46"/>
        <v>11</v>
      </c>
      <c r="Q109" s="119">
        <f t="shared" si="46"/>
        <v>12</v>
      </c>
      <c r="R109" s="119">
        <f t="shared" si="46"/>
        <v>13</v>
      </c>
      <c r="S109" s="119">
        <f t="shared" si="46"/>
        <v>14</v>
      </c>
      <c r="T109" s="119">
        <f t="shared" si="46"/>
        <v>15</v>
      </c>
      <c r="U109" s="119">
        <f t="shared" si="46"/>
        <v>16</v>
      </c>
      <c r="V109" s="119">
        <f t="shared" si="46"/>
        <v>17</v>
      </c>
      <c r="W109" s="119">
        <f t="shared" si="46"/>
        <v>18</v>
      </c>
      <c r="X109" s="119">
        <f t="shared" si="46"/>
        <v>19</v>
      </c>
      <c r="Y109" s="119">
        <f t="shared" si="46"/>
        <v>20</v>
      </c>
      <c r="Z109" s="119">
        <f t="shared" si="46"/>
        <v>21</v>
      </c>
      <c r="AA109" s="119">
        <f t="shared" si="46"/>
        <v>22</v>
      </c>
      <c r="AB109" s="119">
        <f t="shared" si="46"/>
        <v>23</v>
      </c>
      <c r="AC109" s="119">
        <f t="shared" si="46"/>
        <v>24</v>
      </c>
      <c r="AD109" s="119">
        <f t="shared" si="46"/>
        <v>25</v>
      </c>
      <c r="AE109" s="119">
        <f t="shared" si="46"/>
        <v>26</v>
      </c>
      <c r="AF109" s="119">
        <f t="shared" si="46"/>
        <v>27</v>
      </c>
      <c r="AG109" s="119">
        <f t="shared" si="46"/>
        <v>28</v>
      </c>
      <c r="AH109" s="119">
        <f t="shared" si="46"/>
        <v>29</v>
      </c>
      <c r="AI109" s="119">
        <f t="shared" si="46"/>
        <v>30</v>
      </c>
      <c r="AJ109" s="119">
        <f t="shared" si="46"/>
        <v>31</v>
      </c>
      <c r="AK109" s="119">
        <f t="shared" si="46"/>
        <v>32</v>
      </c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23"/>
      <c r="AZ109" s="23"/>
      <c r="BA109" s="23"/>
      <c r="BB109" s="23"/>
      <c r="BC109" s="23"/>
    </row>
    <row r="110" spans="2:55" x14ac:dyDescent="0.3">
      <c r="B110" s="6"/>
      <c r="C110" s="6" t="s">
        <v>83</v>
      </c>
      <c r="D110" s="6"/>
      <c r="E110" s="120"/>
      <c r="F110" s="121">
        <f>1/BatteriesBookLife*'[1]Book Life'!B57</f>
        <v>3.3333333333333333E-2</v>
      </c>
      <c r="G110" s="121">
        <f>1/BatteriesBookLife*'[1]Book Life'!C57</f>
        <v>3.3333333333333333E-2</v>
      </c>
      <c r="H110" s="121">
        <f>1/BatteriesBookLife*'[1]Book Life'!D57</f>
        <v>3.3333333333333333E-2</v>
      </c>
      <c r="I110" s="121">
        <f>1/BatteriesBookLife*'[1]Book Life'!E57</f>
        <v>3.3333333333333333E-2</v>
      </c>
      <c r="J110" s="121">
        <f>1/BatteriesBookLife*'[1]Book Life'!F57</f>
        <v>3.3333333333333333E-2</v>
      </c>
      <c r="K110" s="121">
        <f>1/BatteriesBookLife*'[1]Book Life'!G57</f>
        <v>3.3333333333333333E-2</v>
      </c>
      <c r="L110" s="121">
        <f>1/BatteriesBookLife*'[1]Book Life'!H57</f>
        <v>3.3333333333333333E-2</v>
      </c>
      <c r="M110" s="121">
        <f>1/BatteriesBookLife*'[1]Book Life'!I57</f>
        <v>3.3333333333333333E-2</v>
      </c>
      <c r="N110" s="121">
        <f>1/BatteriesBookLife*'[1]Book Life'!J57</f>
        <v>3.3333333333333333E-2</v>
      </c>
      <c r="O110" s="121">
        <f>1/BatteriesBookLife*'[1]Book Life'!K57</f>
        <v>3.3333333333333333E-2</v>
      </c>
      <c r="P110" s="121">
        <f>1/BatteriesBookLife*'[1]Book Life'!L57</f>
        <v>3.3333333333333333E-2</v>
      </c>
      <c r="Q110" s="121">
        <f>1/BatteriesBookLife*'[1]Book Life'!M57</f>
        <v>3.3333333333333333E-2</v>
      </c>
      <c r="R110" s="121">
        <f>1/BatteriesBookLife*'[1]Book Life'!N57</f>
        <v>3.3333333333333333E-2</v>
      </c>
      <c r="S110" s="121">
        <f>1/BatteriesBookLife*'[1]Book Life'!O57</f>
        <v>3.3333333333333333E-2</v>
      </c>
      <c r="T110" s="121">
        <f>1/BatteriesBookLife*'[1]Book Life'!P57</f>
        <v>3.3333333333333333E-2</v>
      </c>
      <c r="U110" s="121">
        <f>1/BatteriesBookLife*'[1]Book Life'!Q57</f>
        <v>3.3333333333333333E-2</v>
      </c>
      <c r="V110" s="121">
        <f>1/BatteriesBookLife*'[1]Book Life'!R57</f>
        <v>3.3333333333333333E-2</v>
      </c>
      <c r="W110" s="121">
        <f>1/BatteriesBookLife*'[1]Book Life'!S57</f>
        <v>3.3333333333333333E-2</v>
      </c>
      <c r="X110" s="121">
        <f>1/BatteriesBookLife*'[1]Book Life'!T57</f>
        <v>3.3333333333333333E-2</v>
      </c>
      <c r="Y110" s="121">
        <f>1/BatteriesBookLife*'[1]Book Life'!U57</f>
        <v>3.3333333333333333E-2</v>
      </c>
      <c r="Z110" s="121">
        <f>1/BatteriesBookLife*'[1]Book Life'!V57</f>
        <v>3.3333333333333333E-2</v>
      </c>
      <c r="AA110" s="121">
        <f>1/BatteriesBookLife*'[1]Book Life'!W57</f>
        <v>3.3333333333333333E-2</v>
      </c>
      <c r="AB110" s="121">
        <f>1/BatteriesBookLife*'[1]Book Life'!X57</f>
        <v>3.3333333333333333E-2</v>
      </c>
      <c r="AC110" s="121">
        <f>1/BatteriesBookLife*'[1]Book Life'!Y57</f>
        <v>3.3333333333333333E-2</v>
      </c>
      <c r="AD110" s="121">
        <f>1/BatteriesBookLife*'[1]Book Life'!Z57</f>
        <v>3.3333333333333333E-2</v>
      </c>
      <c r="AE110" s="121">
        <f>1/BatteriesBookLife*'[1]Book Life'!AA57</f>
        <v>3.3333333333333333E-2</v>
      </c>
      <c r="AF110" s="121">
        <f>1/BatteriesBookLife*'[1]Book Life'!AB57</f>
        <v>3.3333333333333333E-2</v>
      </c>
      <c r="AG110" s="121">
        <f>1/BatteriesBookLife*'[1]Book Life'!AC57</f>
        <v>3.3333333333333333E-2</v>
      </c>
      <c r="AH110" s="121">
        <f>1/BatteriesBookLife*'[1]Book Life'!AD57</f>
        <v>3.3333333333333333E-2</v>
      </c>
      <c r="AI110" s="121">
        <f>1/BatteriesBookLife*'[1]Book Life'!AE57</f>
        <v>3.3333333333333333E-2</v>
      </c>
      <c r="AJ110" s="121">
        <f>1/BatteriesBookLife*'[1]Book Life'!AF57</f>
        <v>0</v>
      </c>
      <c r="AK110" s="121">
        <f>1/BatteriesBookLife*'[1]Book Life'!AG57</f>
        <v>0</v>
      </c>
      <c r="AL110" s="121">
        <f>1/BatteriesBookLife*'[1]Book Life'!AH57</f>
        <v>0</v>
      </c>
      <c r="AM110" s="121">
        <f>1/BatteriesBookLife*'[1]Book Life'!AI57</f>
        <v>0</v>
      </c>
      <c r="AN110" s="121">
        <f>1/BatteriesBookLife*'[1]Book Life'!AJ57</f>
        <v>0</v>
      </c>
      <c r="AO110" s="121">
        <f>1/BatteriesBookLife*'[1]Book Life'!AK57</f>
        <v>0</v>
      </c>
      <c r="AP110" s="121">
        <f>1/BatteriesBookLife*'[1]Book Life'!AL57</f>
        <v>0</v>
      </c>
      <c r="AQ110" s="121">
        <f>1/BatteriesBookLife*'[1]Book Life'!AM57</f>
        <v>0</v>
      </c>
      <c r="AR110" s="121">
        <f>1/BatteriesBookLife*'[1]Book Life'!AN57</f>
        <v>0</v>
      </c>
      <c r="AS110" s="121">
        <f>1/BatteriesBookLife*'[1]Book Life'!AO57</f>
        <v>0</v>
      </c>
      <c r="AT110" s="121">
        <f>1/BatteriesBookLife*'[1]Book Life'!AP57</f>
        <v>0</v>
      </c>
      <c r="AU110" s="121">
        <f>1/BatteriesBookLife*'[1]Book Life'!AQ57</f>
        <v>0</v>
      </c>
      <c r="AV110" s="121">
        <f>1/BatteriesBookLife*'[1]Book Life'!AR57</f>
        <v>0</v>
      </c>
      <c r="AW110" s="121">
        <f>1/BatteriesBookLife*'[1]Book Life'!AS57</f>
        <v>0</v>
      </c>
      <c r="AX110" s="121">
        <f>1/BatteriesBookLife*'[1]Book Life'!AT57</f>
        <v>0</v>
      </c>
      <c r="AY110" s="122"/>
      <c r="AZ110" s="122"/>
      <c r="BA110" s="122"/>
      <c r="BB110" s="122"/>
      <c r="BC110" s="122"/>
    </row>
    <row r="111" spans="2:55" x14ac:dyDescent="0.3">
      <c r="B111" s="6"/>
      <c r="C111" s="6"/>
      <c r="D111" s="6"/>
      <c r="E111" s="53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23"/>
      <c r="AZ111" s="23"/>
      <c r="BA111" s="23"/>
      <c r="BB111" s="23"/>
      <c r="BC111" s="23"/>
    </row>
    <row r="112" spans="2:55" x14ac:dyDescent="0.3">
      <c r="B112" s="6"/>
      <c r="C112" s="28" t="s">
        <v>84</v>
      </c>
      <c r="D112" s="6"/>
      <c r="E112" s="53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23"/>
      <c r="AZ112" s="23"/>
      <c r="BA112" s="23"/>
      <c r="BB112" s="23"/>
      <c r="BC112" s="23"/>
    </row>
    <row r="113" spans="2:55" x14ac:dyDescent="0.3">
      <c r="B113" s="28"/>
      <c r="C113" s="6" t="s">
        <v>85</v>
      </c>
      <c r="D113" s="6"/>
      <c r="E113" s="81"/>
      <c r="F113" s="123">
        <f t="shared" ref="F113:AX113" si="47">E115</f>
        <v>0</v>
      </c>
      <c r="G113" s="123">
        <f t="shared" si="47"/>
        <v>0</v>
      </c>
      <c r="H113" s="123">
        <f t="shared" si="47"/>
        <v>0</v>
      </c>
      <c r="I113" s="123">
        <f t="shared" si="47"/>
        <v>0</v>
      </c>
      <c r="J113" s="123">
        <f t="shared" si="47"/>
        <v>0</v>
      </c>
      <c r="K113" s="123">
        <f t="shared" si="47"/>
        <v>0</v>
      </c>
      <c r="L113" s="123">
        <f t="shared" si="47"/>
        <v>0</v>
      </c>
      <c r="M113" s="123">
        <f t="shared" si="47"/>
        <v>0</v>
      </c>
      <c r="N113" s="123">
        <f t="shared" si="47"/>
        <v>0</v>
      </c>
      <c r="O113" s="123">
        <f t="shared" si="47"/>
        <v>0</v>
      </c>
      <c r="P113" s="123">
        <f t="shared" si="47"/>
        <v>0</v>
      </c>
      <c r="Q113" s="123">
        <f t="shared" si="47"/>
        <v>0</v>
      </c>
      <c r="R113" s="123">
        <f t="shared" si="47"/>
        <v>0</v>
      </c>
      <c r="S113" s="123">
        <f t="shared" si="47"/>
        <v>0</v>
      </c>
      <c r="T113" s="123">
        <f t="shared" si="47"/>
        <v>0</v>
      </c>
      <c r="U113" s="123">
        <f t="shared" si="47"/>
        <v>0</v>
      </c>
      <c r="V113" s="123">
        <f t="shared" si="47"/>
        <v>0</v>
      </c>
      <c r="W113" s="123">
        <f t="shared" si="47"/>
        <v>0</v>
      </c>
      <c r="X113" s="123">
        <f t="shared" si="47"/>
        <v>0</v>
      </c>
      <c r="Y113" s="123">
        <f t="shared" si="47"/>
        <v>0</v>
      </c>
      <c r="Z113" s="123">
        <f t="shared" si="47"/>
        <v>0</v>
      </c>
      <c r="AA113" s="123">
        <f t="shared" si="47"/>
        <v>0</v>
      </c>
      <c r="AB113" s="123">
        <f t="shared" si="47"/>
        <v>0</v>
      </c>
      <c r="AC113" s="123">
        <f t="shared" si="47"/>
        <v>0</v>
      </c>
      <c r="AD113" s="123">
        <f t="shared" si="47"/>
        <v>0</v>
      </c>
      <c r="AE113" s="123">
        <f t="shared" si="47"/>
        <v>0</v>
      </c>
      <c r="AF113" s="123">
        <f t="shared" si="47"/>
        <v>0</v>
      </c>
      <c r="AG113" s="123">
        <f t="shared" si="47"/>
        <v>0</v>
      </c>
      <c r="AH113" s="123">
        <f t="shared" si="47"/>
        <v>0</v>
      </c>
      <c r="AI113" s="123">
        <f t="shared" si="47"/>
        <v>0</v>
      </c>
      <c r="AJ113" s="123">
        <f t="shared" si="47"/>
        <v>0</v>
      </c>
      <c r="AK113" s="123">
        <f t="shared" si="47"/>
        <v>0</v>
      </c>
      <c r="AL113" s="123">
        <f t="shared" si="47"/>
        <v>0</v>
      </c>
      <c r="AM113" s="123">
        <f t="shared" si="47"/>
        <v>0</v>
      </c>
      <c r="AN113" s="123">
        <f t="shared" si="47"/>
        <v>0</v>
      </c>
      <c r="AO113" s="123">
        <f t="shared" si="47"/>
        <v>0</v>
      </c>
      <c r="AP113" s="123">
        <f t="shared" si="47"/>
        <v>0</v>
      </c>
      <c r="AQ113" s="123">
        <f t="shared" si="47"/>
        <v>0</v>
      </c>
      <c r="AR113" s="123">
        <f t="shared" si="47"/>
        <v>0</v>
      </c>
      <c r="AS113" s="123">
        <f t="shared" si="47"/>
        <v>0</v>
      </c>
      <c r="AT113" s="123">
        <f t="shared" si="47"/>
        <v>0</v>
      </c>
      <c r="AU113" s="123">
        <f t="shared" si="47"/>
        <v>0</v>
      </c>
      <c r="AV113" s="123">
        <f t="shared" si="47"/>
        <v>0</v>
      </c>
      <c r="AW113" s="123">
        <f t="shared" si="47"/>
        <v>0</v>
      </c>
      <c r="AX113" s="124">
        <f t="shared" si="47"/>
        <v>0</v>
      </c>
      <c r="AY113" s="23"/>
      <c r="AZ113" s="23"/>
      <c r="BA113" s="23"/>
      <c r="BB113" s="23"/>
      <c r="BC113" s="23"/>
    </row>
    <row r="114" spans="2:55" x14ac:dyDescent="0.3">
      <c r="B114" s="6"/>
      <c r="C114" s="6" t="s">
        <v>86</v>
      </c>
      <c r="D114" s="6"/>
      <c r="E114" s="83"/>
      <c r="F114" s="125">
        <f t="shared" ref="F114:AX114" si="48">$E$115*F110</f>
        <v>0</v>
      </c>
      <c r="G114" s="125">
        <f t="shared" si="48"/>
        <v>0</v>
      </c>
      <c r="H114" s="125">
        <f t="shared" si="48"/>
        <v>0</v>
      </c>
      <c r="I114" s="125">
        <f t="shared" si="48"/>
        <v>0</v>
      </c>
      <c r="J114" s="125">
        <f t="shared" si="48"/>
        <v>0</v>
      </c>
      <c r="K114" s="125">
        <f t="shared" si="48"/>
        <v>0</v>
      </c>
      <c r="L114" s="125">
        <f t="shared" si="48"/>
        <v>0</v>
      </c>
      <c r="M114" s="125">
        <f t="shared" si="48"/>
        <v>0</v>
      </c>
      <c r="N114" s="125">
        <f t="shared" si="48"/>
        <v>0</v>
      </c>
      <c r="O114" s="125">
        <f t="shared" si="48"/>
        <v>0</v>
      </c>
      <c r="P114" s="125">
        <f t="shared" si="48"/>
        <v>0</v>
      </c>
      <c r="Q114" s="125">
        <f t="shared" si="48"/>
        <v>0</v>
      </c>
      <c r="R114" s="125">
        <f t="shared" si="48"/>
        <v>0</v>
      </c>
      <c r="S114" s="125">
        <f t="shared" si="48"/>
        <v>0</v>
      </c>
      <c r="T114" s="125">
        <f t="shared" si="48"/>
        <v>0</v>
      </c>
      <c r="U114" s="125">
        <f t="shared" si="48"/>
        <v>0</v>
      </c>
      <c r="V114" s="125">
        <f t="shared" si="48"/>
        <v>0</v>
      </c>
      <c r="W114" s="125">
        <f t="shared" si="48"/>
        <v>0</v>
      </c>
      <c r="X114" s="125">
        <f t="shared" si="48"/>
        <v>0</v>
      </c>
      <c r="Y114" s="125">
        <f t="shared" si="48"/>
        <v>0</v>
      </c>
      <c r="Z114" s="125">
        <f t="shared" si="48"/>
        <v>0</v>
      </c>
      <c r="AA114" s="125">
        <f t="shared" si="48"/>
        <v>0</v>
      </c>
      <c r="AB114" s="125">
        <f t="shared" si="48"/>
        <v>0</v>
      </c>
      <c r="AC114" s="125">
        <f t="shared" si="48"/>
        <v>0</v>
      </c>
      <c r="AD114" s="125">
        <f t="shared" si="48"/>
        <v>0</v>
      </c>
      <c r="AE114" s="125">
        <f t="shared" si="48"/>
        <v>0</v>
      </c>
      <c r="AF114" s="125">
        <f t="shared" si="48"/>
        <v>0</v>
      </c>
      <c r="AG114" s="125">
        <f t="shared" si="48"/>
        <v>0</v>
      </c>
      <c r="AH114" s="125">
        <f t="shared" si="48"/>
        <v>0</v>
      </c>
      <c r="AI114" s="125">
        <f t="shared" si="48"/>
        <v>0</v>
      </c>
      <c r="AJ114" s="125">
        <f t="shared" si="48"/>
        <v>0</v>
      </c>
      <c r="AK114" s="125">
        <f t="shared" si="48"/>
        <v>0</v>
      </c>
      <c r="AL114" s="125">
        <f t="shared" si="48"/>
        <v>0</v>
      </c>
      <c r="AM114" s="125">
        <f t="shared" si="48"/>
        <v>0</v>
      </c>
      <c r="AN114" s="125">
        <f t="shared" si="48"/>
        <v>0</v>
      </c>
      <c r="AO114" s="125">
        <f t="shared" si="48"/>
        <v>0</v>
      </c>
      <c r="AP114" s="125">
        <f t="shared" si="48"/>
        <v>0</v>
      </c>
      <c r="AQ114" s="125">
        <f t="shared" si="48"/>
        <v>0</v>
      </c>
      <c r="AR114" s="125">
        <f t="shared" si="48"/>
        <v>0</v>
      </c>
      <c r="AS114" s="125">
        <f t="shared" si="48"/>
        <v>0</v>
      </c>
      <c r="AT114" s="125">
        <f t="shared" si="48"/>
        <v>0</v>
      </c>
      <c r="AU114" s="125">
        <f t="shared" si="48"/>
        <v>0</v>
      </c>
      <c r="AV114" s="125">
        <f t="shared" si="48"/>
        <v>0</v>
      </c>
      <c r="AW114" s="125">
        <f t="shared" si="48"/>
        <v>0</v>
      </c>
      <c r="AX114" s="126">
        <f t="shared" si="48"/>
        <v>0</v>
      </c>
      <c r="AY114" s="127"/>
      <c r="AZ114" s="127"/>
      <c r="BA114" s="127"/>
      <c r="BB114" s="127"/>
      <c r="BC114" s="127"/>
    </row>
    <row r="115" spans="2:55" x14ac:dyDescent="0.3">
      <c r="B115" s="128"/>
      <c r="C115" s="6" t="s">
        <v>87</v>
      </c>
      <c r="D115" s="6"/>
      <c r="E115" s="129">
        <v>0</v>
      </c>
      <c r="F115" s="53">
        <f t="shared" ref="F115:AX115" si="49">F113-F114</f>
        <v>0</v>
      </c>
      <c r="G115" s="53">
        <f t="shared" si="49"/>
        <v>0</v>
      </c>
      <c r="H115" s="53">
        <f t="shared" si="49"/>
        <v>0</v>
      </c>
      <c r="I115" s="53">
        <f t="shared" si="49"/>
        <v>0</v>
      </c>
      <c r="J115" s="53">
        <f t="shared" si="49"/>
        <v>0</v>
      </c>
      <c r="K115" s="53">
        <f t="shared" si="49"/>
        <v>0</v>
      </c>
      <c r="L115" s="53">
        <f t="shared" si="49"/>
        <v>0</v>
      </c>
      <c r="M115" s="53">
        <f t="shared" si="49"/>
        <v>0</v>
      </c>
      <c r="N115" s="53">
        <f t="shared" si="49"/>
        <v>0</v>
      </c>
      <c r="O115" s="53">
        <f t="shared" si="49"/>
        <v>0</v>
      </c>
      <c r="P115" s="53">
        <f t="shared" si="49"/>
        <v>0</v>
      </c>
      <c r="Q115" s="53">
        <f t="shared" si="49"/>
        <v>0</v>
      </c>
      <c r="R115" s="53">
        <f t="shared" si="49"/>
        <v>0</v>
      </c>
      <c r="S115" s="53">
        <f t="shared" si="49"/>
        <v>0</v>
      </c>
      <c r="T115" s="53">
        <f t="shared" si="49"/>
        <v>0</v>
      </c>
      <c r="U115" s="53">
        <f t="shared" si="49"/>
        <v>0</v>
      </c>
      <c r="V115" s="53">
        <f t="shared" si="49"/>
        <v>0</v>
      </c>
      <c r="W115" s="53">
        <f t="shared" si="49"/>
        <v>0</v>
      </c>
      <c r="X115" s="53">
        <f t="shared" si="49"/>
        <v>0</v>
      </c>
      <c r="Y115" s="53">
        <f t="shared" si="49"/>
        <v>0</v>
      </c>
      <c r="Z115" s="53">
        <f t="shared" si="49"/>
        <v>0</v>
      </c>
      <c r="AA115" s="53">
        <f t="shared" si="49"/>
        <v>0</v>
      </c>
      <c r="AB115" s="53">
        <f t="shared" si="49"/>
        <v>0</v>
      </c>
      <c r="AC115" s="53">
        <f t="shared" si="49"/>
        <v>0</v>
      </c>
      <c r="AD115" s="53">
        <f t="shared" si="49"/>
        <v>0</v>
      </c>
      <c r="AE115" s="53">
        <f t="shared" si="49"/>
        <v>0</v>
      </c>
      <c r="AF115" s="53">
        <f t="shared" si="49"/>
        <v>0</v>
      </c>
      <c r="AG115" s="53">
        <f t="shared" si="49"/>
        <v>0</v>
      </c>
      <c r="AH115" s="53">
        <f t="shared" si="49"/>
        <v>0</v>
      </c>
      <c r="AI115" s="53">
        <f t="shared" si="49"/>
        <v>0</v>
      </c>
      <c r="AJ115" s="53">
        <f t="shared" si="49"/>
        <v>0</v>
      </c>
      <c r="AK115" s="53">
        <f t="shared" si="49"/>
        <v>0</v>
      </c>
      <c r="AL115" s="53">
        <f t="shared" si="49"/>
        <v>0</v>
      </c>
      <c r="AM115" s="53">
        <f t="shared" si="49"/>
        <v>0</v>
      </c>
      <c r="AN115" s="53">
        <f t="shared" si="49"/>
        <v>0</v>
      </c>
      <c r="AO115" s="53">
        <f t="shared" si="49"/>
        <v>0</v>
      </c>
      <c r="AP115" s="53">
        <f t="shared" si="49"/>
        <v>0</v>
      </c>
      <c r="AQ115" s="53">
        <f t="shared" si="49"/>
        <v>0</v>
      </c>
      <c r="AR115" s="53">
        <f t="shared" si="49"/>
        <v>0</v>
      </c>
      <c r="AS115" s="53">
        <f t="shared" si="49"/>
        <v>0</v>
      </c>
      <c r="AT115" s="53">
        <f t="shared" si="49"/>
        <v>0</v>
      </c>
      <c r="AU115" s="53">
        <f t="shared" si="49"/>
        <v>0</v>
      </c>
      <c r="AV115" s="53">
        <f t="shared" si="49"/>
        <v>0</v>
      </c>
      <c r="AW115" s="53">
        <f t="shared" si="49"/>
        <v>0</v>
      </c>
      <c r="AX115" s="53">
        <f t="shared" si="49"/>
        <v>0</v>
      </c>
      <c r="AY115" s="17"/>
      <c r="AZ115" s="17"/>
      <c r="BA115" s="17"/>
      <c r="BB115" s="17"/>
      <c r="BC115" s="17"/>
    </row>
    <row r="116" spans="2:55" x14ac:dyDescent="0.3">
      <c r="B116" s="6"/>
      <c r="C116" s="6"/>
      <c r="D116" s="6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17"/>
      <c r="AZ116" s="17"/>
      <c r="BA116" s="17"/>
      <c r="BB116" s="17"/>
      <c r="BC116" s="17"/>
    </row>
    <row r="117" spans="2:55" x14ac:dyDescent="0.3">
      <c r="B117" s="6"/>
      <c r="C117" s="28" t="s">
        <v>88</v>
      </c>
      <c r="D117" s="6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17"/>
      <c r="AZ117" s="17"/>
      <c r="BA117" s="17"/>
      <c r="BB117" s="17"/>
      <c r="BC117" s="17"/>
    </row>
    <row r="118" spans="2:55" x14ac:dyDescent="0.3">
      <c r="B118" s="6"/>
      <c r="C118" s="6" t="s">
        <v>85</v>
      </c>
      <c r="D118" s="6"/>
      <c r="E118" s="35"/>
      <c r="F118" s="130">
        <f t="shared" ref="F118:AX118" si="50">E121</f>
        <v>0</v>
      </c>
      <c r="G118" s="130">
        <f t="shared" si="50"/>
        <v>0</v>
      </c>
      <c r="H118" s="130">
        <f t="shared" si="50"/>
        <v>0</v>
      </c>
      <c r="I118" s="130">
        <f t="shared" si="50"/>
        <v>119933.24947614029</v>
      </c>
      <c r="J118" s="130">
        <f t="shared" si="50"/>
        <v>115797.62018385959</v>
      </c>
      <c r="K118" s="130">
        <f t="shared" si="50"/>
        <v>111661.99089157888</v>
      </c>
      <c r="L118" s="130">
        <f t="shared" si="50"/>
        <v>107526.36159929818</v>
      </c>
      <c r="M118" s="130">
        <f t="shared" si="50"/>
        <v>103390.73230701748</v>
      </c>
      <c r="N118" s="130">
        <f t="shared" si="50"/>
        <v>99255.103014736771</v>
      </c>
      <c r="O118" s="130">
        <f t="shared" si="50"/>
        <v>95119.473722456067</v>
      </c>
      <c r="P118" s="130">
        <f t="shared" si="50"/>
        <v>90983.844430175363</v>
      </c>
      <c r="Q118" s="130">
        <f t="shared" si="50"/>
        <v>86848.215137894658</v>
      </c>
      <c r="R118" s="130">
        <f t="shared" si="50"/>
        <v>82712.585845613954</v>
      </c>
      <c r="S118" s="130">
        <f t="shared" si="50"/>
        <v>78576.95655333325</v>
      </c>
      <c r="T118" s="130">
        <f t="shared" si="50"/>
        <v>74441.327261052546</v>
      </c>
      <c r="U118" s="130">
        <f t="shared" si="50"/>
        <v>70305.697968771841</v>
      </c>
      <c r="V118" s="130">
        <f t="shared" si="50"/>
        <v>66170.068676491137</v>
      </c>
      <c r="W118" s="130">
        <f t="shared" si="50"/>
        <v>62034.43938421044</v>
      </c>
      <c r="X118" s="130">
        <f t="shared" si="50"/>
        <v>57898.810091929743</v>
      </c>
      <c r="Y118" s="130">
        <f t="shared" si="50"/>
        <v>53763.180799649046</v>
      </c>
      <c r="Z118" s="130">
        <f t="shared" si="50"/>
        <v>49627.551507368349</v>
      </c>
      <c r="AA118" s="130">
        <f t="shared" si="50"/>
        <v>45491.922215087652</v>
      </c>
      <c r="AB118" s="130">
        <f t="shared" si="50"/>
        <v>41356.292922806955</v>
      </c>
      <c r="AC118" s="130">
        <f t="shared" si="50"/>
        <v>37220.663630526258</v>
      </c>
      <c r="AD118" s="130">
        <f t="shared" si="50"/>
        <v>33085.034338245561</v>
      </c>
      <c r="AE118" s="130">
        <f t="shared" si="50"/>
        <v>28949.405045964861</v>
      </c>
      <c r="AF118" s="130">
        <f t="shared" si="50"/>
        <v>24813.77575368416</v>
      </c>
      <c r="AG118" s="130">
        <f t="shared" si="50"/>
        <v>20678.146461403459</v>
      </c>
      <c r="AH118" s="130">
        <f t="shared" si="50"/>
        <v>16542.517169122759</v>
      </c>
      <c r="AI118" s="130">
        <f t="shared" si="50"/>
        <v>12406.887876842058</v>
      </c>
      <c r="AJ118" s="130">
        <f t="shared" si="50"/>
        <v>8271.2585845613576</v>
      </c>
      <c r="AK118" s="130">
        <f t="shared" si="50"/>
        <v>4135.6292922806579</v>
      </c>
      <c r="AL118" s="130">
        <f t="shared" si="50"/>
        <v>-4.1836756281554699E-11</v>
      </c>
      <c r="AM118" s="130">
        <f t="shared" si="50"/>
        <v>-4.1836756281554699E-11</v>
      </c>
      <c r="AN118" s="130">
        <f t="shared" si="50"/>
        <v>-4.1836756281554699E-11</v>
      </c>
      <c r="AO118" s="130">
        <f t="shared" si="50"/>
        <v>-4.1836756281554699E-11</v>
      </c>
      <c r="AP118" s="130">
        <f t="shared" si="50"/>
        <v>-4.1836756281554699E-11</v>
      </c>
      <c r="AQ118" s="130">
        <f t="shared" si="50"/>
        <v>-4.1836756281554699E-11</v>
      </c>
      <c r="AR118" s="130">
        <f t="shared" si="50"/>
        <v>-4.1836756281554699E-11</v>
      </c>
      <c r="AS118" s="130">
        <f t="shared" si="50"/>
        <v>-4.1836756281554699E-11</v>
      </c>
      <c r="AT118" s="130">
        <f t="shared" si="50"/>
        <v>-4.1836756281554699E-11</v>
      </c>
      <c r="AU118" s="130">
        <f t="shared" si="50"/>
        <v>-4.1836756281554699E-11</v>
      </c>
      <c r="AV118" s="130">
        <f t="shared" si="50"/>
        <v>-4.1836756281554699E-11</v>
      </c>
      <c r="AW118" s="130">
        <f t="shared" si="50"/>
        <v>-4.1836756281554699E-11</v>
      </c>
      <c r="AX118" s="131">
        <f t="shared" si="50"/>
        <v>-4.1836756281554699E-11</v>
      </c>
      <c r="AY118" s="127"/>
      <c r="AZ118" s="127"/>
      <c r="BA118" s="127"/>
      <c r="BB118" s="127"/>
      <c r="BC118" s="127"/>
    </row>
    <row r="119" spans="2:55" x14ac:dyDescent="0.3">
      <c r="B119" s="6"/>
      <c r="C119" s="17" t="s">
        <v>89</v>
      </c>
      <c r="D119" s="6"/>
      <c r="E119" s="37"/>
      <c r="F119" s="132">
        <f t="array" ref="F119:Z119">TRANSPOSE(D134:D154)</f>
        <v>0</v>
      </c>
      <c r="G119" s="132">
        <v>0</v>
      </c>
      <c r="H119" s="132">
        <v>124068.878768421</v>
      </c>
      <c r="I119" s="132">
        <v>0</v>
      </c>
      <c r="J119" s="132">
        <v>0</v>
      </c>
      <c r="K119" s="132">
        <v>0</v>
      </c>
      <c r="L119" s="132">
        <v>0</v>
      </c>
      <c r="M119" s="132">
        <v>0</v>
      </c>
      <c r="N119" s="132">
        <v>0</v>
      </c>
      <c r="O119" s="132">
        <v>0</v>
      </c>
      <c r="P119" s="132">
        <v>0</v>
      </c>
      <c r="Q119" s="132">
        <v>0</v>
      </c>
      <c r="R119" s="132">
        <v>0</v>
      </c>
      <c r="S119" s="132">
        <v>0</v>
      </c>
      <c r="T119" s="132">
        <v>0</v>
      </c>
      <c r="U119" s="132">
        <v>0</v>
      </c>
      <c r="V119" s="132">
        <v>0</v>
      </c>
      <c r="W119" s="132">
        <v>0</v>
      </c>
      <c r="X119" s="132">
        <v>0</v>
      </c>
      <c r="Y119" s="132">
        <v>0</v>
      </c>
      <c r="Z119" s="132">
        <v>0</v>
      </c>
      <c r="AA119" s="132">
        <v>0</v>
      </c>
      <c r="AB119" s="132">
        <v>0</v>
      </c>
      <c r="AC119" s="132">
        <v>0</v>
      </c>
      <c r="AD119" s="132">
        <v>0</v>
      </c>
      <c r="AE119" s="132">
        <v>0</v>
      </c>
      <c r="AF119" s="132">
        <v>0</v>
      </c>
      <c r="AG119" s="132">
        <v>0</v>
      </c>
      <c r="AH119" s="132">
        <v>0</v>
      </c>
      <c r="AI119" s="132">
        <v>0</v>
      </c>
      <c r="AJ119" s="132">
        <v>0</v>
      </c>
      <c r="AK119" s="132">
        <v>0</v>
      </c>
      <c r="AL119" s="132">
        <v>0</v>
      </c>
      <c r="AM119" s="132">
        <v>0</v>
      </c>
      <c r="AN119" s="132">
        <v>0</v>
      </c>
      <c r="AO119" s="132">
        <v>0</v>
      </c>
      <c r="AP119" s="132">
        <v>0</v>
      </c>
      <c r="AQ119" s="132">
        <v>0</v>
      </c>
      <c r="AR119" s="132">
        <v>0</v>
      </c>
      <c r="AS119" s="132">
        <v>0</v>
      </c>
      <c r="AT119" s="132">
        <v>0</v>
      </c>
      <c r="AU119" s="132">
        <v>0</v>
      </c>
      <c r="AV119" s="132">
        <v>0</v>
      </c>
      <c r="AW119" s="132">
        <v>0</v>
      </c>
      <c r="AX119" s="133">
        <v>0</v>
      </c>
      <c r="AY119" s="127"/>
      <c r="AZ119" s="127"/>
      <c r="BA119" s="127"/>
      <c r="BB119" s="127"/>
      <c r="BC119" s="127"/>
    </row>
    <row r="120" spans="2:55" x14ac:dyDescent="0.3">
      <c r="B120" s="128"/>
      <c r="C120" s="6" t="s">
        <v>86</v>
      </c>
      <c r="D120" s="6"/>
      <c r="E120" s="134"/>
      <c r="F120" s="125">
        <f t="shared" ref="F120:AX120" si="51">SUM(F134:F154)</f>
        <v>0</v>
      </c>
      <c r="G120" s="125">
        <f t="shared" si="51"/>
        <v>0</v>
      </c>
      <c r="H120" s="125">
        <f t="shared" si="51"/>
        <v>4135.6292922806997</v>
      </c>
      <c r="I120" s="125">
        <f t="shared" si="51"/>
        <v>4135.6292922806997</v>
      </c>
      <c r="J120" s="125">
        <f t="shared" si="51"/>
        <v>4135.6292922806997</v>
      </c>
      <c r="K120" s="125">
        <f t="shared" si="51"/>
        <v>4135.6292922806997</v>
      </c>
      <c r="L120" s="125">
        <f t="shared" si="51"/>
        <v>4135.6292922806997</v>
      </c>
      <c r="M120" s="125">
        <f t="shared" si="51"/>
        <v>4135.6292922806997</v>
      </c>
      <c r="N120" s="125">
        <f t="shared" si="51"/>
        <v>4135.6292922806997</v>
      </c>
      <c r="O120" s="125">
        <f t="shared" si="51"/>
        <v>4135.6292922806997</v>
      </c>
      <c r="P120" s="125">
        <f t="shared" si="51"/>
        <v>4135.6292922806997</v>
      </c>
      <c r="Q120" s="125">
        <f t="shared" si="51"/>
        <v>4135.6292922806997</v>
      </c>
      <c r="R120" s="125">
        <f t="shared" si="51"/>
        <v>4135.6292922806997</v>
      </c>
      <c r="S120" s="125">
        <f t="shared" si="51"/>
        <v>4135.6292922806997</v>
      </c>
      <c r="T120" s="125">
        <f t="shared" si="51"/>
        <v>4135.6292922806997</v>
      </c>
      <c r="U120" s="125">
        <f t="shared" si="51"/>
        <v>4135.6292922806997</v>
      </c>
      <c r="V120" s="125">
        <f t="shared" si="51"/>
        <v>4135.6292922806997</v>
      </c>
      <c r="W120" s="125">
        <f t="shared" si="51"/>
        <v>4135.6292922806997</v>
      </c>
      <c r="X120" s="125">
        <f t="shared" si="51"/>
        <v>4135.6292922806997</v>
      </c>
      <c r="Y120" s="125">
        <f t="shared" si="51"/>
        <v>4135.6292922806997</v>
      </c>
      <c r="Z120" s="125">
        <f t="shared" si="51"/>
        <v>4135.6292922806997</v>
      </c>
      <c r="AA120" s="125">
        <f t="shared" si="51"/>
        <v>4135.6292922806997</v>
      </c>
      <c r="AB120" s="125">
        <f t="shared" si="51"/>
        <v>4135.6292922806997</v>
      </c>
      <c r="AC120" s="125">
        <f t="shared" si="51"/>
        <v>4135.6292922806997</v>
      </c>
      <c r="AD120" s="125">
        <f t="shared" si="51"/>
        <v>4135.6292922806997</v>
      </c>
      <c r="AE120" s="125">
        <f t="shared" si="51"/>
        <v>4135.6292922806997</v>
      </c>
      <c r="AF120" s="125">
        <f t="shared" si="51"/>
        <v>4135.6292922806997</v>
      </c>
      <c r="AG120" s="125">
        <f t="shared" si="51"/>
        <v>4135.6292922806997</v>
      </c>
      <c r="AH120" s="125">
        <f t="shared" si="51"/>
        <v>4135.6292922806997</v>
      </c>
      <c r="AI120" s="125">
        <f t="shared" si="51"/>
        <v>4135.6292922806997</v>
      </c>
      <c r="AJ120" s="125">
        <f t="shared" si="51"/>
        <v>4135.6292922806997</v>
      </c>
      <c r="AK120" s="125">
        <f t="shared" si="51"/>
        <v>4135.6292922806997</v>
      </c>
      <c r="AL120" s="125">
        <f t="shared" si="51"/>
        <v>0</v>
      </c>
      <c r="AM120" s="125">
        <f t="shared" si="51"/>
        <v>0</v>
      </c>
      <c r="AN120" s="125">
        <f t="shared" si="51"/>
        <v>0</v>
      </c>
      <c r="AO120" s="125">
        <f t="shared" si="51"/>
        <v>0</v>
      </c>
      <c r="AP120" s="125">
        <f t="shared" si="51"/>
        <v>0</v>
      </c>
      <c r="AQ120" s="125">
        <f t="shared" si="51"/>
        <v>0</v>
      </c>
      <c r="AR120" s="125">
        <f t="shared" si="51"/>
        <v>0</v>
      </c>
      <c r="AS120" s="125">
        <f t="shared" si="51"/>
        <v>0</v>
      </c>
      <c r="AT120" s="125">
        <f t="shared" si="51"/>
        <v>0</v>
      </c>
      <c r="AU120" s="125">
        <f t="shared" si="51"/>
        <v>0</v>
      </c>
      <c r="AV120" s="125">
        <f t="shared" si="51"/>
        <v>0</v>
      </c>
      <c r="AW120" s="125">
        <f t="shared" si="51"/>
        <v>0</v>
      </c>
      <c r="AX120" s="126">
        <f t="shared" si="51"/>
        <v>0</v>
      </c>
      <c r="AY120" s="127"/>
      <c r="AZ120" s="127"/>
      <c r="BA120" s="127"/>
      <c r="BB120" s="127"/>
      <c r="BC120" s="127"/>
    </row>
    <row r="121" spans="2:55" x14ac:dyDescent="0.3">
      <c r="B121" s="6"/>
      <c r="C121" s="6" t="s">
        <v>87</v>
      </c>
      <c r="D121" s="6"/>
      <c r="E121" s="98">
        <v>0</v>
      </c>
      <c r="F121" s="98">
        <f t="shared" ref="F121:AX121" si="52">F118+F119-F120</f>
        <v>0</v>
      </c>
      <c r="G121" s="98">
        <f t="shared" si="52"/>
        <v>0</v>
      </c>
      <c r="H121" s="98">
        <f t="shared" si="52"/>
        <v>119933.24947614029</v>
      </c>
      <c r="I121" s="98">
        <f t="shared" si="52"/>
        <v>115797.62018385959</v>
      </c>
      <c r="J121" s="98">
        <f t="shared" si="52"/>
        <v>111661.99089157888</v>
      </c>
      <c r="K121" s="98">
        <f t="shared" si="52"/>
        <v>107526.36159929818</v>
      </c>
      <c r="L121" s="98">
        <f t="shared" si="52"/>
        <v>103390.73230701748</v>
      </c>
      <c r="M121" s="98">
        <f t="shared" si="52"/>
        <v>99255.103014736771</v>
      </c>
      <c r="N121" s="98">
        <f t="shared" si="52"/>
        <v>95119.473722456067</v>
      </c>
      <c r="O121" s="98">
        <f t="shared" si="52"/>
        <v>90983.844430175363</v>
      </c>
      <c r="P121" s="98">
        <f t="shared" si="52"/>
        <v>86848.215137894658</v>
      </c>
      <c r="Q121" s="98">
        <f t="shared" si="52"/>
        <v>82712.585845613954</v>
      </c>
      <c r="R121" s="98">
        <f t="shared" si="52"/>
        <v>78576.95655333325</v>
      </c>
      <c r="S121" s="98">
        <f t="shared" si="52"/>
        <v>74441.327261052546</v>
      </c>
      <c r="T121" s="98">
        <f t="shared" si="52"/>
        <v>70305.697968771841</v>
      </c>
      <c r="U121" s="98">
        <f t="shared" si="52"/>
        <v>66170.068676491137</v>
      </c>
      <c r="V121" s="98">
        <f t="shared" si="52"/>
        <v>62034.43938421044</v>
      </c>
      <c r="W121" s="98">
        <f t="shared" si="52"/>
        <v>57898.810091929743</v>
      </c>
      <c r="X121" s="98">
        <f t="shared" si="52"/>
        <v>53763.180799649046</v>
      </c>
      <c r="Y121" s="98">
        <f t="shared" si="52"/>
        <v>49627.551507368349</v>
      </c>
      <c r="Z121" s="98">
        <f t="shared" si="52"/>
        <v>45491.922215087652</v>
      </c>
      <c r="AA121" s="98">
        <f t="shared" si="52"/>
        <v>41356.292922806955</v>
      </c>
      <c r="AB121" s="98">
        <f t="shared" si="52"/>
        <v>37220.663630526258</v>
      </c>
      <c r="AC121" s="98">
        <f t="shared" si="52"/>
        <v>33085.034338245561</v>
      </c>
      <c r="AD121" s="98">
        <f t="shared" si="52"/>
        <v>28949.405045964861</v>
      </c>
      <c r="AE121" s="98">
        <f t="shared" si="52"/>
        <v>24813.77575368416</v>
      </c>
      <c r="AF121" s="98">
        <f t="shared" si="52"/>
        <v>20678.146461403459</v>
      </c>
      <c r="AG121" s="98">
        <f t="shared" si="52"/>
        <v>16542.517169122759</v>
      </c>
      <c r="AH121" s="98">
        <f t="shared" si="52"/>
        <v>12406.887876842058</v>
      </c>
      <c r="AI121" s="98">
        <f t="shared" si="52"/>
        <v>8271.2585845613576</v>
      </c>
      <c r="AJ121" s="98">
        <f t="shared" si="52"/>
        <v>4135.6292922806579</v>
      </c>
      <c r="AK121" s="98">
        <f t="shared" si="52"/>
        <v>-4.1836756281554699E-11</v>
      </c>
      <c r="AL121" s="98">
        <f t="shared" si="52"/>
        <v>-4.1836756281554699E-11</v>
      </c>
      <c r="AM121" s="98">
        <f t="shared" si="52"/>
        <v>-4.1836756281554699E-11</v>
      </c>
      <c r="AN121" s="98">
        <f t="shared" si="52"/>
        <v>-4.1836756281554699E-11</v>
      </c>
      <c r="AO121" s="98">
        <f t="shared" si="52"/>
        <v>-4.1836756281554699E-11</v>
      </c>
      <c r="AP121" s="98">
        <f t="shared" si="52"/>
        <v>-4.1836756281554699E-11</v>
      </c>
      <c r="AQ121" s="98">
        <f t="shared" si="52"/>
        <v>-4.1836756281554699E-11</v>
      </c>
      <c r="AR121" s="98">
        <f t="shared" si="52"/>
        <v>-4.1836756281554699E-11</v>
      </c>
      <c r="AS121" s="98">
        <f t="shared" si="52"/>
        <v>-4.1836756281554699E-11</v>
      </c>
      <c r="AT121" s="98">
        <f t="shared" si="52"/>
        <v>-4.1836756281554699E-11</v>
      </c>
      <c r="AU121" s="98">
        <f t="shared" si="52"/>
        <v>-4.1836756281554699E-11</v>
      </c>
      <c r="AV121" s="98">
        <f t="shared" si="52"/>
        <v>-4.1836756281554699E-11</v>
      </c>
      <c r="AW121" s="98">
        <f t="shared" si="52"/>
        <v>-4.1836756281554699E-11</v>
      </c>
      <c r="AX121" s="98">
        <f t="shared" si="52"/>
        <v>-4.1836756281554699E-11</v>
      </c>
      <c r="AY121" s="127"/>
      <c r="AZ121" s="127"/>
      <c r="BA121" s="127"/>
      <c r="BB121" s="127"/>
      <c r="BC121" s="127"/>
    </row>
    <row r="122" spans="2:55" x14ac:dyDescent="0.3">
      <c r="B122" s="6"/>
      <c r="C122" s="6"/>
      <c r="D122" s="6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17"/>
      <c r="AZ122" s="17"/>
      <c r="BA122" s="17"/>
      <c r="BB122" s="17"/>
      <c r="BC122" s="17"/>
    </row>
    <row r="123" spans="2:55" x14ac:dyDescent="0.3">
      <c r="B123" s="6"/>
      <c r="C123" s="39" t="s">
        <v>90</v>
      </c>
      <c r="D123" s="6"/>
      <c r="E123" s="81"/>
      <c r="F123" s="68">
        <f t="shared" ref="F123:AX123" si="53">SUM(F114,F120)</f>
        <v>0</v>
      </c>
      <c r="G123" s="68">
        <f t="shared" si="53"/>
        <v>0</v>
      </c>
      <c r="H123" s="68">
        <f t="shared" si="53"/>
        <v>4135.6292922806997</v>
      </c>
      <c r="I123" s="68">
        <f t="shared" si="53"/>
        <v>4135.6292922806997</v>
      </c>
      <c r="J123" s="68">
        <f t="shared" si="53"/>
        <v>4135.6292922806997</v>
      </c>
      <c r="K123" s="68">
        <f t="shared" si="53"/>
        <v>4135.6292922806997</v>
      </c>
      <c r="L123" s="68">
        <f t="shared" si="53"/>
        <v>4135.6292922806997</v>
      </c>
      <c r="M123" s="68">
        <f t="shared" si="53"/>
        <v>4135.6292922806997</v>
      </c>
      <c r="N123" s="68">
        <f t="shared" si="53"/>
        <v>4135.6292922806997</v>
      </c>
      <c r="O123" s="68">
        <f t="shared" si="53"/>
        <v>4135.6292922806997</v>
      </c>
      <c r="P123" s="68">
        <f t="shared" si="53"/>
        <v>4135.6292922806997</v>
      </c>
      <c r="Q123" s="68">
        <f t="shared" si="53"/>
        <v>4135.6292922806997</v>
      </c>
      <c r="R123" s="68">
        <f t="shared" si="53"/>
        <v>4135.6292922806997</v>
      </c>
      <c r="S123" s="68">
        <f t="shared" si="53"/>
        <v>4135.6292922806997</v>
      </c>
      <c r="T123" s="68">
        <f t="shared" si="53"/>
        <v>4135.6292922806997</v>
      </c>
      <c r="U123" s="68">
        <f t="shared" si="53"/>
        <v>4135.6292922806997</v>
      </c>
      <c r="V123" s="68">
        <f t="shared" si="53"/>
        <v>4135.6292922806997</v>
      </c>
      <c r="W123" s="68">
        <f t="shared" si="53"/>
        <v>4135.6292922806997</v>
      </c>
      <c r="X123" s="68">
        <f t="shared" si="53"/>
        <v>4135.6292922806997</v>
      </c>
      <c r="Y123" s="68">
        <f t="shared" si="53"/>
        <v>4135.6292922806997</v>
      </c>
      <c r="Z123" s="68">
        <f t="shared" si="53"/>
        <v>4135.6292922806997</v>
      </c>
      <c r="AA123" s="68">
        <f t="shared" si="53"/>
        <v>4135.6292922806997</v>
      </c>
      <c r="AB123" s="68">
        <f t="shared" si="53"/>
        <v>4135.6292922806997</v>
      </c>
      <c r="AC123" s="68">
        <f t="shared" si="53"/>
        <v>4135.6292922806997</v>
      </c>
      <c r="AD123" s="68">
        <f t="shared" si="53"/>
        <v>4135.6292922806997</v>
      </c>
      <c r="AE123" s="68">
        <f t="shared" si="53"/>
        <v>4135.6292922806997</v>
      </c>
      <c r="AF123" s="68">
        <f t="shared" si="53"/>
        <v>4135.6292922806997</v>
      </c>
      <c r="AG123" s="68">
        <f t="shared" si="53"/>
        <v>4135.6292922806997</v>
      </c>
      <c r="AH123" s="68">
        <f t="shared" si="53"/>
        <v>4135.6292922806997</v>
      </c>
      <c r="AI123" s="68">
        <f t="shared" si="53"/>
        <v>4135.6292922806997</v>
      </c>
      <c r="AJ123" s="68">
        <f t="shared" si="53"/>
        <v>4135.6292922806997</v>
      </c>
      <c r="AK123" s="68">
        <f t="shared" si="53"/>
        <v>4135.6292922806997</v>
      </c>
      <c r="AL123" s="68">
        <f t="shared" si="53"/>
        <v>0</v>
      </c>
      <c r="AM123" s="68">
        <f t="shared" si="53"/>
        <v>0</v>
      </c>
      <c r="AN123" s="68">
        <f t="shared" si="53"/>
        <v>0</v>
      </c>
      <c r="AO123" s="68">
        <f t="shared" si="53"/>
        <v>0</v>
      </c>
      <c r="AP123" s="68">
        <f t="shared" si="53"/>
        <v>0</v>
      </c>
      <c r="AQ123" s="68">
        <f t="shared" si="53"/>
        <v>0</v>
      </c>
      <c r="AR123" s="68">
        <f t="shared" si="53"/>
        <v>0</v>
      </c>
      <c r="AS123" s="68">
        <f t="shared" si="53"/>
        <v>0</v>
      </c>
      <c r="AT123" s="68">
        <f t="shared" si="53"/>
        <v>0</v>
      </c>
      <c r="AU123" s="68">
        <f t="shared" si="53"/>
        <v>0</v>
      </c>
      <c r="AV123" s="68">
        <f t="shared" si="53"/>
        <v>0</v>
      </c>
      <c r="AW123" s="68">
        <f t="shared" si="53"/>
        <v>0</v>
      </c>
      <c r="AX123" s="69">
        <f t="shared" si="53"/>
        <v>0</v>
      </c>
      <c r="AY123" s="17"/>
      <c r="AZ123" s="17"/>
      <c r="BA123" s="17"/>
      <c r="BB123" s="17"/>
      <c r="BC123" s="17"/>
    </row>
    <row r="124" spans="2:55" x14ac:dyDescent="0.3">
      <c r="B124" s="6"/>
      <c r="C124" s="39"/>
      <c r="D124" s="6"/>
      <c r="E124" s="96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1"/>
      <c r="AY124" s="17"/>
      <c r="AZ124" s="17"/>
      <c r="BA124" s="17"/>
      <c r="BB124" s="17"/>
      <c r="BC124" s="17"/>
    </row>
    <row r="125" spans="2:55" x14ac:dyDescent="0.3">
      <c r="B125" s="6"/>
      <c r="C125" s="39" t="s">
        <v>91</v>
      </c>
      <c r="D125" s="6"/>
      <c r="E125" s="96"/>
      <c r="F125" s="70">
        <f t="shared" ref="F125:AX125" si="54">F400</f>
        <v>0</v>
      </c>
      <c r="G125" s="70">
        <f t="shared" si="54"/>
        <v>0</v>
      </c>
      <c r="H125" s="70">
        <f t="shared" si="54"/>
        <v>124068.878768421</v>
      </c>
      <c r="I125" s="70">
        <f t="shared" si="54"/>
        <v>124068.878768421</v>
      </c>
      <c r="J125" s="70">
        <f t="shared" si="54"/>
        <v>124068.878768421</v>
      </c>
      <c r="K125" s="70">
        <f t="shared" si="54"/>
        <v>124068.878768421</v>
      </c>
      <c r="L125" s="70">
        <f t="shared" si="54"/>
        <v>124068.878768421</v>
      </c>
      <c r="M125" s="70">
        <f t="shared" si="54"/>
        <v>124068.878768421</v>
      </c>
      <c r="N125" s="70">
        <f t="shared" si="54"/>
        <v>124068.878768421</v>
      </c>
      <c r="O125" s="70">
        <f t="shared" si="54"/>
        <v>124068.878768421</v>
      </c>
      <c r="P125" s="70">
        <f t="shared" si="54"/>
        <v>124068.878768421</v>
      </c>
      <c r="Q125" s="70">
        <f t="shared" si="54"/>
        <v>124068.878768421</v>
      </c>
      <c r="R125" s="70">
        <f t="shared" si="54"/>
        <v>124068.878768421</v>
      </c>
      <c r="S125" s="70">
        <f t="shared" si="54"/>
        <v>124068.878768421</v>
      </c>
      <c r="T125" s="70">
        <f t="shared" si="54"/>
        <v>124068.878768421</v>
      </c>
      <c r="U125" s="70">
        <f t="shared" si="54"/>
        <v>124068.878768421</v>
      </c>
      <c r="V125" s="70">
        <f t="shared" si="54"/>
        <v>124068.878768421</v>
      </c>
      <c r="W125" s="70">
        <f t="shared" si="54"/>
        <v>124068.878768421</v>
      </c>
      <c r="X125" s="70">
        <f t="shared" si="54"/>
        <v>124068.878768421</v>
      </c>
      <c r="Y125" s="70">
        <f t="shared" si="54"/>
        <v>124068.878768421</v>
      </c>
      <c r="Z125" s="70">
        <f t="shared" si="54"/>
        <v>124068.878768421</v>
      </c>
      <c r="AA125" s="70">
        <f t="shared" si="54"/>
        <v>124068.878768421</v>
      </c>
      <c r="AB125" s="70">
        <f t="shared" si="54"/>
        <v>124068.878768421</v>
      </c>
      <c r="AC125" s="70">
        <f t="shared" si="54"/>
        <v>124068.878768421</v>
      </c>
      <c r="AD125" s="70">
        <f t="shared" si="54"/>
        <v>124068.878768421</v>
      </c>
      <c r="AE125" s="70">
        <f t="shared" si="54"/>
        <v>124068.878768421</v>
      </c>
      <c r="AF125" s="70">
        <f t="shared" si="54"/>
        <v>124068.878768421</v>
      </c>
      <c r="AG125" s="70">
        <f t="shared" si="54"/>
        <v>124068.878768421</v>
      </c>
      <c r="AH125" s="70">
        <f t="shared" si="54"/>
        <v>124068.878768421</v>
      </c>
      <c r="AI125" s="70">
        <f t="shared" si="54"/>
        <v>124068.878768421</v>
      </c>
      <c r="AJ125" s="70">
        <f t="shared" si="54"/>
        <v>124068.878768421</v>
      </c>
      <c r="AK125" s="70">
        <f t="shared" si="54"/>
        <v>124068.878768421</v>
      </c>
      <c r="AL125" s="70">
        <f t="shared" si="54"/>
        <v>0</v>
      </c>
      <c r="AM125" s="70">
        <f t="shared" si="54"/>
        <v>0</v>
      </c>
      <c r="AN125" s="70">
        <f t="shared" si="54"/>
        <v>0</v>
      </c>
      <c r="AO125" s="70">
        <f t="shared" si="54"/>
        <v>0</v>
      </c>
      <c r="AP125" s="70">
        <f t="shared" si="54"/>
        <v>0</v>
      </c>
      <c r="AQ125" s="70">
        <f t="shared" si="54"/>
        <v>0</v>
      </c>
      <c r="AR125" s="70">
        <f t="shared" si="54"/>
        <v>0</v>
      </c>
      <c r="AS125" s="70">
        <f t="shared" si="54"/>
        <v>0</v>
      </c>
      <c r="AT125" s="70">
        <f t="shared" si="54"/>
        <v>0</v>
      </c>
      <c r="AU125" s="70">
        <f t="shared" si="54"/>
        <v>0</v>
      </c>
      <c r="AV125" s="70">
        <f t="shared" si="54"/>
        <v>0</v>
      </c>
      <c r="AW125" s="70">
        <f t="shared" si="54"/>
        <v>0</v>
      </c>
      <c r="AX125" s="70">
        <f t="shared" si="54"/>
        <v>0</v>
      </c>
      <c r="AY125" s="17"/>
      <c r="AZ125" s="17"/>
      <c r="BA125" s="17"/>
      <c r="BB125" s="17"/>
      <c r="BC125" s="17"/>
    </row>
    <row r="126" spans="2:55" x14ac:dyDescent="0.3">
      <c r="B126" s="6"/>
      <c r="C126" s="39" t="s">
        <v>92</v>
      </c>
      <c r="D126" s="6"/>
      <c r="E126" s="96"/>
      <c r="F126" s="70">
        <f t="shared" ref="F126:AX126" si="55">F424</f>
        <v>0</v>
      </c>
      <c r="G126" s="70">
        <f t="shared" si="55"/>
        <v>0</v>
      </c>
      <c r="H126" s="70">
        <f t="shared" si="55"/>
        <v>4135.6292922806997</v>
      </c>
      <c r="I126" s="70">
        <f t="shared" si="55"/>
        <v>8271.2585845613994</v>
      </c>
      <c r="J126" s="70">
        <f t="shared" si="55"/>
        <v>12406.887876842098</v>
      </c>
      <c r="K126" s="70">
        <f t="shared" si="55"/>
        <v>16542.517169122799</v>
      </c>
      <c r="L126" s="70">
        <f t="shared" si="55"/>
        <v>20678.146461403499</v>
      </c>
      <c r="M126" s="70">
        <f t="shared" si="55"/>
        <v>24813.7757536842</v>
      </c>
      <c r="N126" s="70">
        <f t="shared" si="55"/>
        <v>28949.405045964901</v>
      </c>
      <c r="O126" s="70">
        <f t="shared" si="55"/>
        <v>33085.034338245598</v>
      </c>
      <c r="P126" s="70">
        <f t="shared" si="55"/>
        <v>37220.663630526295</v>
      </c>
      <c r="Q126" s="70">
        <f t="shared" si="55"/>
        <v>41356.292922806992</v>
      </c>
      <c r="R126" s="70">
        <f t="shared" si="55"/>
        <v>45491.922215087689</v>
      </c>
      <c r="S126" s="70">
        <f t="shared" si="55"/>
        <v>49627.551507368386</v>
      </c>
      <c r="T126" s="70">
        <f t="shared" si="55"/>
        <v>53763.180799649082</v>
      </c>
      <c r="U126" s="70">
        <f t="shared" si="55"/>
        <v>57898.810091929779</v>
      </c>
      <c r="V126" s="70">
        <f t="shared" si="55"/>
        <v>62034.439384210476</v>
      </c>
      <c r="W126" s="70">
        <f t="shared" si="55"/>
        <v>66170.068676491181</v>
      </c>
      <c r="X126" s="70">
        <f t="shared" si="55"/>
        <v>70305.697968771885</v>
      </c>
      <c r="Y126" s="70">
        <f t="shared" si="55"/>
        <v>74441.327261052589</v>
      </c>
      <c r="Z126" s="70">
        <f t="shared" si="55"/>
        <v>78576.956553333293</v>
      </c>
      <c r="AA126" s="70">
        <f t="shared" si="55"/>
        <v>82712.585845613998</v>
      </c>
      <c r="AB126" s="70">
        <f t="shared" si="55"/>
        <v>86848.215137894702</v>
      </c>
      <c r="AC126" s="70">
        <f t="shared" si="55"/>
        <v>90983.844430175406</v>
      </c>
      <c r="AD126" s="70">
        <f t="shared" si="55"/>
        <v>95119.47372245611</v>
      </c>
      <c r="AE126" s="70">
        <f t="shared" si="55"/>
        <v>99255.103014736815</v>
      </c>
      <c r="AF126" s="70">
        <f t="shared" si="55"/>
        <v>103390.73230701752</v>
      </c>
      <c r="AG126" s="70">
        <f t="shared" si="55"/>
        <v>107526.36159929822</v>
      </c>
      <c r="AH126" s="70">
        <f t="shared" si="55"/>
        <v>111661.99089157893</v>
      </c>
      <c r="AI126" s="70">
        <f t="shared" si="55"/>
        <v>115797.62018385963</v>
      </c>
      <c r="AJ126" s="70">
        <f t="shared" si="55"/>
        <v>119933.24947614034</v>
      </c>
      <c r="AK126" s="70">
        <f t="shared" si="55"/>
        <v>124068.87876842104</v>
      </c>
      <c r="AL126" s="70">
        <f t="shared" si="55"/>
        <v>0</v>
      </c>
      <c r="AM126" s="70">
        <f t="shared" si="55"/>
        <v>0</v>
      </c>
      <c r="AN126" s="70">
        <f t="shared" si="55"/>
        <v>0</v>
      </c>
      <c r="AO126" s="70">
        <f t="shared" si="55"/>
        <v>0</v>
      </c>
      <c r="AP126" s="70">
        <f t="shared" si="55"/>
        <v>0</v>
      </c>
      <c r="AQ126" s="70">
        <f t="shared" si="55"/>
        <v>0</v>
      </c>
      <c r="AR126" s="70">
        <f t="shared" si="55"/>
        <v>0</v>
      </c>
      <c r="AS126" s="70">
        <f t="shared" si="55"/>
        <v>0</v>
      </c>
      <c r="AT126" s="70">
        <f t="shared" si="55"/>
        <v>0</v>
      </c>
      <c r="AU126" s="70">
        <f t="shared" si="55"/>
        <v>0</v>
      </c>
      <c r="AV126" s="70">
        <f t="shared" si="55"/>
        <v>0</v>
      </c>
      <c r="AW126" s="70">
        <f t="shared" si="55"/>
        <v>0</v>
      </c>
      <c r="AX126" s="70">
        <f t="shared" si="55"/>
        <v>0</v>
      </c>
      <c r="AY126" s="17"/>
      <c r="AZ126" s="17"/>
      <c r="BA126" s="17"/>
      <c r="BB126" s="17"/>
      <c r="BC126" s="17"/>
    </row>
    <row r="127" spans="2:55" x14ac:dyDescent="0.3">
      <c r="B127" s="6"/>
      <c r="C127" s="6"/>
      <c r="D127" s="6"/>
      <c r="E127" s="96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1"/>
      <c r="AY127" s="17"/>
      <c r="AZ127" s="17"/>
      <c r="BA127" s="17"/>
      <c r="BB127" s="17"/>
      <c r="BC127" s="17"/>
    </row>
    <row r="128" spans="2:55" x14ac:dyDescent="0.3">
      <c r="B128" s="6"/>
      <c r="C128" s="39" t="s">
        <v>93</v>
      </c>
      <c r="D128" s="6"/>
      <c r="E128" s="83"/>
      <c r="F128" s="44">
        <f t="shared" ref="F128:AX128" si="56">SUM(F115,F121)</f>
        <v>0</v>
      </c>
      <c r="G128" s="44">
        <f t="shared" si="56"/>
        <v>0</v>
      </c>
      <c r="H128" s="44">
        <f t="shared" si="56"/>
        <v>119933.24947614029</v>
      </c>
      <c r="I128" s="44">
        <f t="shared" si="56"/>
        <v>115797.62018385959</v>
      </c>
      <c r="J128" s="44">
        <f t="shared" si="56"/>
        <v>111661.99089157888</v>
      </c>
      <c r="K128" s="44">
        <f t="shared" si="56"/>
        <v>107526.36159929818</v>
      </c>
      <c r="L128" s="44">
        <f t="shared" si="56"/>
        <v>103390.73230701748</v>
      </c>
      <c r="M128" s="44">
        <f t="shared" si="56"/>
        <v>99255.103014736771</v>
      </c>
      <c r="N128" s="44">
        <f t="shared" si="56"/>
        <v>95119.473722456067</v>
      </c>
      <c r="O128" s="44">
        <f t="shared" si="56"/>
        <v>90983.844430175363</v>
      </c>
      <c r="P128" s="44">
        <f t="shared" si="56"/>
        <v>86848.215137894658</v>
      </c>
      <c r="Q128" s="44">
        <f t="shared" si="56"/>
        <v>82712.585845613954</v>
      </c>
      <c r="R128" s="44">
        <f t="shared" si="56"/>
        <v>78576.95655333325</v>
      </c>
      <c r="S128" s="44">
        <f t="shared" si="56"/>
        <v>74441.327261052546</v>
      </c>
      <c r="T128" s="44">
        <f t="shared" si="56"/>
        <v>70305.697968771841</v>
      </c>
      <c r="U128" s="44">
        <f t="shared" si="56"/>
        <v>66170.068676491137</v>
      </c>
      <c r="V128" s="44">
        <f t="shared" si="56"/>
        <v>62034.43938421044</v>
      </c>
      <c r="W128" s="44">
        <f t="shared" si="56"/>
        <v>57898.810091929743</v>
      </c>
      <c r="X128" s="44">
        <f t="shared" si="56"/>
        <v>53763.180799649046</v>
      </c>
      <c r="Y128" s="44">
        <f t="shared" si="56"/>
        <v>49627.551507368349</v>
      </c>
      <c r="Z128" s="44">
        <f t="shared" si="56"/>
        <v>45491.922215087652</v>
      </c>
      <c r="AA128" s="44">
        <f t="shared" si="56"/>
        <v>41356.292922806955</v>
      </c>
      <c r="AB128" s="44">
        <f t="shared" si="56"/>
        <v>37220.663630526258</v>
      </c>
      <c r="AC128" s="44">
        <f t="shared" si="56"/>
        <v>33085.034338245561</v>
      </c>
      <c r="AD128" s="44">
        <f t="shared" si="56"/>
        <v>28949.405045964861</v>
      </c>
      <c r="AE128" s="44">
        <f t="shared" si="56"/>
        <v>24813.77575368416</v>
      </c>
      <c r="AF128" s="44">
        <f t="shared" si="56"/>
        <v>20678.146461403459</v>
      </c>
      <c r="AG128" s="44">
        <f t="shared" si="56"/>
        <v>16542.517169122759</v>
      </c>
      <c r="AH128" s="44">
        <f t="shared" si="56"/>
        <v>12406.887876842058</v>
      </c>
      <c r="AI128" s="44">
        <f t="shared" si="56"/>
        <v>8271.2585845613576</v>
      </c>
      <c r="AJ128" s="44">
        <f t="shared" si="56"/>
        <v>4135.6292922806579</v>
      </c>
      <c r="AK128" s="44">
        <f t="shared" si="56"/>
        <v>-4.1836756281554699E-11</v>
      </c>
      <c r="AL128" s="44">
        <f t="shared" si="56"/>
        <v>-4.1836756281554699E-11</v>
      </c>
      <c r="AM128" s="44">
        <f t="shared" si="56"/>
        <v>-4.1836756281554699E-11</v>
      </c>
      <c r="AN128" s="44">
        <f t="shared" si="56"/>
        <v>-4.1836756281554699E-11</v>
      </c>
      <c r="AO128" s="44">
        <f t="shared" si="56"/>
        <v>-4.1836756281554699E-11</v>
      </c>
      <c r="AP128" s="44">
        <f t="shared" si="56"/>
        <v>-4.1836756281554699E-11</v>
      </c>
      <c r="AQ128" s="44">
        <f t="shared" si="56"/>
        <v>-4.1836756281554699E-11</v>
      </c>
      <c r="AR128" s="44">
        <f t="shared" si="56"/>
        <v>-4.1836756281554699E-11</v>
      </c>
      <c r="AS128" s="44">
        <f t="shared" si="56"/>
        <v>-4.1836756281554699E-11</v>
      </c>
      <c r="AT128" s="44">
        <f t="shared" si="56"/>
        <v>-4.1836756281554699E-11</v>
      </c>
      <c r="AU128" s="44">
        <f t="shared" si="56"/>
        <v>-4.1836756281554699E-11</v>
      </c>
      <c r="AV128" s="44">
        <f t="shared" si="56"/>
        <v>-4.1836756281554699E-11</v>
      </c>
      <c r="AW128" s="44">
        <f t="shared" si="56"/>
        <v>-4.1836756281554699E-11</v>
      </c>
      <c r="AX128" s="73">
        <f t="shared" si="56"/>
        <v>-4.1836756281554699E-11</v>
      </c>
      <c r="AY128" s="17"/>
      <c r="AZ128" s="17"/>
      <c r="BA128" s="17"/>
      <c r="BB128" s="17"/>
      <c r="BC128" s="17"/>
    </row>
    <row r="129" spans="1:55" x14ac:dyDescent="0.3">
      <c r="B129" s="6"/>
      <c r="C129" s="6"/>
      <c r="D129" s="6"/>
      <c r="E129" s="135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6"/>
      <c r="AZ129" s="6"/>
      <c r="BA129" s="6"/>
      <c r="BB129" s="6"/>
      <c r="BC129" s="6"/>
    </row>
    <row r="130" spans="1:55" ht="18" x14ac:dyDescent="0.35">
      <c r="B130" s="55" t="s">
        <v>94</v>
      </c>
      <c r="C130" s="6"/>
      <c r="D130" s="6"/>
      <c r="E130" s="136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6"/>
      <c r="AZ130" s="6"/>
      <c r="BA130" s="6"/>
      <c r="BB130" s="6"/>
      <c r="BC130" s="6"/>
    </row>
    <row r="131" spans="1:55" x14ac:dyDescent="0.3">
      <c r="B131" s="137" t="s">
        <v>95</v>
      </c>
      <c r="C131" s="138"/>
      <c r="D131" s="138"/>
      <c r="E131" s="136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6"/>
      <c r="AZ131" s="6"/>
      <c r="BA131" s="6"/>
      <c r="BB131" s="6"/>
      <c r="BC131" s="6"/>
    </row>
    <row r="132" spans="1:55" x14ac:dyDescent="0.3">
      <c r="A132" s="139"/>
      <c r="B132" s="139"/>
      <c r="C132" s="139"/>
      <c r="D132" s="139"/>
      <c r="E132" s="136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6"/>
      <c r="AZ132" s="6"/>
      <c r="BA132" s="6"/>
      <c r="BB132" s="6"/>
      <c r="BC132" s="6"/>
    </row>
    <row r="133" spans="1:55" x14ac:dyDescent="0.3">
      <c r="A133" s="140"/>
      <c r="B133" s="139"/>
      <c r="C133" s="139" t="s">
        <v>96</v>
      </c>
      <c r="D133" s="139" t="s">
        <v>97</v>
      </c>
      <c r="E133" s="136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6"/>
      <c r="AZ133" s="6"/>
      <c r="BA133" s="6"/>
      <c r="BB133" s="6"/>
      <c r="BC133" s="6"/>
    </row>
    <row r="134" spans="1:55" x14ac:dyDescent="0.3">
      <c r="A134" s="139"/>
      <c r="C134" s="141">
        <f t="shared" ref="C134:D154" si="57">B176</f>
        <v>2023</v>
      </c>
      <c r="D134" s="142">
        <f t="shared" si="57"/>
        <v>0</v>
      </c>
      <c r="E134" s="136"/>
      <c r="F134" s="143">
        <f>'[1]Book Life'!B32 * $D134 * F$110</f>
        <v>0</v>
      </c>
      <c r="G134" s="144">
        <f>'[1]Book Life'!C32 * $D134 * G$110</f>
        <v>0</v>
      </c>
      <c r="H134" s="144">
        <f>'[1]Book Life'!D32 * $D134 * H$110</f>
        <v>0</v>
      </c>
      <c r="I134" s="144">
        <f>'[1]Book Life'!E32 * $D134 * I$110</f>
        <v>0</v>
      </c>
      <c r="J134" s="144">
        <f>'[1]Book Life'!F32 * $D134 * J$110</f>
        <v>0</v>
      </c>
      <c r="K134" s="144">
        <f>'[1]Book Life'!G32 * $D134 * K$110</f>
        <v>0</v>
      </c>
      <c r="L134" s="144">
        <f>'[1]Book Life'!H32 * $D134 * L$110</f>
        <v>0</v>
      </c>
      <c r="M134" s="144">
        <f>'[1]Book Life'!I32 * $D134 * M$110</f>
        <v>0</v>
      </c>
      <c r="N134" s="144">
        <f>'[1]Book Life'!J32 * $D134 * N$110</f>
        <v>0</v>
      </c>
      <c r="O134" s="144">
        <f>'[1]Book Life'!K32 * $D134 * O$110</f>
        <v>0</v>
      </c>
      <c r="P134" s="144">
        <f>'[1]Book Life'!L32 * $D134 * P$110</f>
        <v>0</v>
      </c>
      <c r="Q134" s="144">
        <f>'[1]Book Life'!M32 * $D134 * Q$110</f>
        <v>0</v>
      </c>
      <c r="R134" s="144">
        <f>'[1]Book Life'!N32 * $D134 * R$110</f>
        <v>0</v>
      </c>
      <c r="S134" s="144">
        <f>'[1]Book Life'!O32 * $D134 * S$110</f>
        <v>0</v>
      </c>
      <c r="T134" s="144">
        <f>'[1]Book Life'!P32 * $D134 * T$110</f>
        <v>0</v>
      </c>
      <c r="U134" s="144">
        <f>'[1]Book Life'!Q32 * $D134 * U$110</f>
        <v>0</v>
      </c>
      <c r="V134" s="144">
        <f>'[1]Book Life'!R32 * $D134 * V$110</f>
        <v>0</v>
      </c>
      <c r="W134" s="144">
        <f>'[1]Book Life'!S32 * $D134 * W$110</f>
        <v>0</v>
      </c>
      <c r="X134" s="144">
        <f>'[1]Book Life'!T32 * $D134 * X$110</f>
        <v>0</v>
      </c>
      <c r="Y134" s="144">
        <f>'[1]Book Life'!U32 * $D134 * Y$110</f>
        <v>0</v>
      </c>
      <c r="Z134" s="144">
        <f>'[1]Book Life'!V32 * $D134 * Z$110</f>
        <v>0</v>
      </c>
      <c r="AA134" s="144">
        <f>'[1]Book Life'!W32 * $D134 * AA$110</f>
        <v>0</v>
      </c>
      <c r="AB134" s="144">
        <f>'[1]Book Life'!X32 * $D134 * AB$110</f>
        <v>0</v>
      </c>
      <c r="AC134" s="144">
        <f>'[1]Book Life'!Y32 * $D134 * AC$110</f>
        <v>0</v>
      </c>
      <c r="AD134" s="144">
        <f>'[1]Book Life'!Z32 * $D134 * AD$110</f>
        <v>0</v>
      </c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4"/>
      <c r="AX134" s="145"/>
      <c r="AY134" s="146"/>
      <c r="AZ134" s="146"/>
      <c r="BA134" s="146"/>
      <c r="BB134" s="146"/>
      <c r="BC134" s="146"/>
    </row>
    <row r="135" spans="1:55" x14ac:dyDescent="0.3">
      <c r="A135" s="139"/>
      <c r="C135" s="147">
        <f t="shared" si="57"/>
        <v>2024</v>
      </c>
      <c r="D135" s="148">
        <f t="shared" si="57"/>
        <v>0</v>
      </c>
      <c r="E135" s="136"/>
      <c r="F135" s="149"/>
      <c r="G135" s="150">
        <f>'[1]Book Life'!C33 * $D135 * F$110</f>
        <v>0</v>
      </c>
      <c r="H135" s="150">
        <f>'[1]Book Life'!D33 * $D135 * G$110</f>
        <v>0</v>
      </c>
      <c r="I135" s="150">
        <f>'[1]Book Life'!E33 * $D135 * H$110</f>
        <v>0</v>
      </c>
      <c r="J135" s="150">
        <f>'[1]Book Life'!F33 * $D135 * I$110</f>
        <v>0</v>
      </c>
      <c r="K135" s="150">
        <f>'[1]Book Life'!G33 * $D135 * J$110</f>
        <v>0</v>
      </c>
      <c r="L135" s="150">
        <f>'[1]Book Life'!H33 * $D135 * K$110</f>
        <v>0</v>
      </c>
      <c r="M135" s="150">
        <f>'[1]Book Life'!I33 * $D135 * L$110</f>
        <v>0</v>
      </c>
      <c r="N135" s="150">
        <f>'[1]Book Life'!J33 * $D135 * M$110</f>
        <v>0</v>
      </c>
      <c r="O135" s="150">
        <f>'[1]Book Life'!K33 * $D135 * N$110</f>
        <v>0</v>
      </c>
      <c r="P135" s="150">
        <f>'[1]Book Life'!L33 * $D135 * O$110</f>
        <v>0</v>
      </c>
      <c r="Q135" s="150">
        <f>'[1]Book Life'!M33 * $D135 * P$110</f>
        <v>0</v>
      </c>
      <c r="R135" s="150">
        <f>'[1]Book Life'!N33 * $D135 * Q$110</f>
        <v>0</v>
      </c>
      <c r="S135" s="150">
        <f>'[1]Book Life'!O33 * $D135 * R$110</f>
        <v>0</v>
      </c>
      <c r="T135" s="150">
        <f>'[1]Book Life'!P33 * $D135 * S$110</f>
        <v>0</v>
      </c>
      <c r="U135" s="150">
        <f>'[1]Book Life'!Q33 * $D135 * T$110</f>
        <v>0</v>
      </c>
      <c r="V135" s="150">
        <f>'[1]Book Life'!R33 * $D135 * U$110</f>
        <v>0</v>
      </c>
      <c r="W135" s="150">
        <f>'[1]Book Life'!S33 * $D135 * V$110</f>
        <v>0</v>
      </c>
      <c r="X135" s="150">
        <f>'[1]Book Life'!T33 * $D135 * W$110</f>
        <v>0</v>
      </c>
      <c r="Y135" s="150">
        <f>'[1]Book Life'!U33 * $D135 * X$110</f>
        <v>0</v>
      </c>
      <c r="Z135" s="150">
        <f>'[1]Book Life'!V33 * $D135 * Y$110</f>
        <v>0</v>
      </c>
      <c r="AA135" s="150">
        <f>'[1]Book Life'!W33 * $D135 * Z$110</f>
        <v>0</v>
      </c>
      <c r="AB135" s="150">
        <f>'[1]Book Life'!X33 * $D135 * AA$110</f>
        <v>0</v>
      </c>
      <c r="AC135" s="150">
        <f>'[1]Book Life'!Y33 * $D135 * AB$110</f>
        <v>0</v>
      </c>
      <c r="AD135" s="150">
        <f>'[1]Book Life'!Z33 * $D135 * AC$110</f>
        <v>0</v>
      </c>
      <c r="AE135" s="150">
        <f>'[1]Book Life'!AA33 * $D135 * AD$110</f>
        <v>0</v>
      </c>
      <c r="AF135" s="150">
        <f>'[1]Book Life'!AB33 * $D135 * AE$110</f>
        <v>0</v>
      </c>
      <c r="AG135" s="150">
        <f>'[1]Book Life'!AC33 * $D135 * AF$110</f>
        <v>0</v>
      </c>
      <c r="AH135" s="150">
        <f>'[1]Book Life'!AD33 * $D135 * AG$110</f>
        <v>0</v>
      </c>
      <c r="AI135" s="150">
        <f>'[1]Book Life'!AE33 * $D135 * AH$110</f>
        <v>0</v>
      </c>
      <c r="AJ135" s="150">
        <f>'[1]Book Life'!AF33 * $D135 * AI$110</f>
        <v>0</v>
      </c>
      <c r="AK135" s="150">
        <f>'[1]Book Life'!AG33 * $D135 * AJ$110</f>
        <v>0</v>
      </c>
      <c r="AL135" s="150">
        <f>'[1]Book Life'!AH33 * $D135 * AK$110</f>
        <v>0</v>
      </c>
      <c r="AM135" s="150">
        <f>'[1]Book Life'!AI33 * $D135 * AL$110</f>
        <v>0</v>
      </c>
      <c r="AN135" s="150">
        <f>'[1]Book Life'!AJ33 * $D135 * AM$110</f>
        <v>0</v>
      </c>
      <c r="AO135" s="150">
        <f>'[1]Book Life'!AK33 * $D135 * AN$110</f>
        <v>0</v>
      </c>
      <c r="AP135" s="150">
        <f>'[1]Book Life'!AL33 * $D135 * AO$110</f>
        <v>0</v>
      </c>
      <c r="AQ135" s="150">
        <f>'[1]Book Life'!AM33 * $D135 * AP$110</f>
        <v>0</v>
      </c>
      <c r="AR135" s="150">
        <f>'[1]Book Life'!AN33 * $D135 * AQ$110</f>
        <v>0</v>
      </c>
      <c r="AS135" s="150">
        <f>'[1]Book Life'!AO33 * $D135 * AR$110</f>
        <v>0</v>
      </c>
      <c r="AT135" s="150">
        <f>'[1]Book Life'!AP33 * $D135 * AS$110</f>
        <v>0</v>
      </c>
      <c r="AU135" s="150">
        <f>'[1]Book Life'!AQ33 * $D135 * AT$110</f>
        <v>0</v>
      </c>
      <c r="AV135" s="150">
        <f>'[1]Book Life'!AR33 * $D135 * AU$110</f>
        <v>0</v>
      </c>
      <c r="AW135" s="150">
        <f>'[1]Book Life'!AS33 * $D135 * AV$110</f>
        <v>0</v>
      </c>
      <c r="AX135" s="151">
        <f>'[1]Book Life'!AT33 * $D135 * AW$110</f>
        <v>0</v>
      </c>
      <c r="AY135" s="146"/>
      <c r="AZ135" s="146"/>
      <c r="BA135" s="146"/>
      <c r="BB135" s="146"/>
      <c r="BC135" s="146"/>
    </row>
    <row r="136" spans="1:55" x14ac:dyDescent="0.3">
      <c r="A136" s="139"/>
      <c r="C136" s="147">
        <f t="shared" si="57"/>
        <v>2025</v>
      </c>
      <c r="D136" s="148">
        <f t="shared" si="57"/>
        <v>124068.878768421</v>
      </c>
      <c r="E136" s="136"/>
      <c r="F136" s="149"/>
      <c r="G136" s="152"/>
      <c r="H136" s="150">
        <f>'[1]Book Life'!D34 * $D136 * F$110</f>
        <v>4135.6292922806997</v>
      </c>
      <c r="I136" s="150">
        <f>'[1]Book Life'!E34 * $D136 * G$110</f>
        <v>4135.6292922806997</v>
      </c>
      <c r="J136" s="150">
        <f>'[1]Book Life'!F34 * $D136 * H$110</f>
        <v>4135.6292922806997</v>
      </c>
      <c r="K136" s="150">
        <f>'[1]Book Life'!G34 * $D136 * I$110</f>
        <v>4135.6292922806997</v>
      </c>
      <c r="L136" s="150">
        <f>'[1]Book Life'!H34 * $D136 * J$110</f>
        <v>4135.6292922806997</v>
      </c>
      <c r="M136" s="150">
        <f>'[1]Book Life'!I34 * $D136 * K$110</f>
        <v>4135.6292922806997</v>
      </c>
      <c r="N136" s="150">
        <f>'[1]Book Life'!J34 * $D136 * L$110</f>
        <v>4135.6292922806997</v>
      </c>
      <c r="O136" s="150">
        <f>'[1]Book Life'!K34 * $D136 * M$110</f>
        <v>4135.6292922806997</v>
      </c>
      <c r="P136" s="150">
        <f>'[1]Book Life'!L34 * $D136 * N$110</f>
        <v>4135.6292922806997</v>
      </c>
      <c r="Q136" s="150">
        <f>'[1]Book Life'!M34 * $D136 * O$110</f>
        <v>4135.6292922806997</v>
      </c>
      <c r="R136" s="150">
        <f>'[1]Book Life'!N34 * $D136 * P$110</f>
        <v>4135.6292922806997</v>
      </c>
      <c r="S136" s="150">
        <f>'[1]Book Life'!O34 * $D136 * Q$110</f>
        <v>4135.6292922806997</v>
      </c>
      <c r="T136" s="150">
        <f>'[1]Book Life'!P34 * $D136 * R$110</f>
        <v>4135.6292922806997</v>
      </c>
      <c r="U136" s="150">
        <f>'[1]Book Life'!Q34 * $D136 * S$110</f>
        <v>4135.6292922806997</v>
      </c>
      <c r="V136" s="150">
        <f>'[1]Book Life'!R34 * $D136 * T$110</f>
        <v>4135.6292922806997</v>
      </c>
      <c r="W136" s="150">
        <f>'[1]Book Life'!S34 * $D136 * U$110</f>
        <v>4135.6292922806997</v>
      </c>
      <c r="X136" s="150">
        <f>'[1]Book Life'!T34 * $D136 * V$110</f>
        <v>4135.6292922806997</v>
      </c>
      <c r="Y136" s="150">
        <f>'[1]Book Life'!U34 * $D136 * W$110</f>
        <v>4135.6292922806997</v>
      </c>
      <c r="Z136" s="150">
        <f>'[1]Book Life'!V34 * $D136 * X$110</f>
        <v>4135.6292922806997</v>
      </c>
      <c r="AA136" s="150">
        <f>'[1]Book Life'!W34 * $D136 * Y$110</f>
        <v>4135.6292922806997</v>
      </c>
      <c r="AB136" s="150">
        <f>'[1]Book Life'!X34 * $D136 * Z$110</f>
        <v>4135.6292922806997</v>
      </c>
      <c r="AC136" s="150">
        <f>'[1]Book Life'!Y34 * $D136 * AA$110</f>
        <v>4135.6292922806997</v>
      </c>
      <c r="AD136" s="150">
        <f>'[1]Book Life'!Z34 * $D136 * AB$110</f>
        <v>4135.6292922806997</v>
      </c>
      <c r="AE136" s="150">
        <f>'[1]Book Life'!AA34 * $D136 * AC$110</f>
        <v>4135.6292922806997</v>
      </c>
      <c r="AF136" s="150">
        <f>'[1]Book Life'!AB34 * $D136 * AD$110</f>
        <v>4135.6292922806997</v>
      </c>
      <c r="AG136" s="150">
        <f>'[1]Book Life'!AC34 * $D136 * AE$110</f>
        <v>4135.6292922806997</v>
      </c>
      <c r="AH136" s="150">
        <f>'[1]Book Life'!AD34 * $D136 * AF$110</f>
        <v>4135.6292922806997</v>
      </c>
      <c r="AI136" s="150">
        <f>'[1]Book Life'!AE34 * $D136 * AG$110</f>
        <v>4135.6292922806997</v>
      </c>
      <c r="AJ136" s="150">
        <f>'[1]Book Life'!AF34 * $D136 * AH$110</f>
        <v>4135.6292922806997</v>
      </c>
      <c r="AK136" s="150">
        <f>'[1]Book Life'!AG34 * $D136 * AI$110</f>
        <v>4135.6292922806997</v>
      </c>
      <c r="AL136" s="150">
        <f>'[1]Book Life'!AH34 * $D136 * AJ$110</f>
        <v>0</v>
      </c>
      <c r="AM136" s="150">
        <f>'[1]Book Life'!AI34 * $D136 * AK$110</f>
        <v>0</v>
      </c>
      <c r="AN136" s="150">
        <f>'[1]Book Life'!AJ34 * $D136 * AL$110</f>
        <v>0</v>
      </c>
      <c r="AO136" s="150">
        <f>'[1]Book Life'!AK34 * $D136 * AM$110</f>
        <v>0</v>
      </c>
      <c r="AP136" s="150">
        <f>'[1]Book Life'!AL34 * $D136 * AN$110</f>
        <v>0</v>
      </c>
      <c r="AQ136" s="150">
        <f>'[1]Book Life'!AM34 * $D136 * AO$110</f>
        <v>0</v>
      </c>
      <c r="AR136" s="150">
        <f>'[1]Book Life'!AN34 * $D136 * AP$110</f>
        <v>0</v>
      </c>
      <c r="AS136" s="150">
        <f>'[1]Book Life'!AO34 * $D136 * AQ$110</f>
        <v>0</v>
      </c>
      <c r="AT136" s="150">
        <f>'[1]Book Life'!AP34 * $D136 * AR$110</f>
        <v>0</v>
      </c>
      <c r="AU136" s="150">
        <f>'[1]Book Life'!AQ34 * $D136 * AS$110</f>
        <v>0</v>
      </c>
      <c r="AV136" s="150">
        <f>'[1]Book Life'!AR34 * $D136 * AT$110</f>
        <v>0</v>
      </c>
      <c r="AW136" s="150">
        <f>'[1]Book Life'!AS34 * $D136 * AU$110</f>
        <v>0</v>
      </c>
      <c r="AX136" s="151">
        <f>'[1]Book Life'!AT34 * $D136 * AV$110</f>
        <v>0</v>
      </c>
      <c r="AY136" s="146"/>
      <c r="AZ136" s="146"/>
      <c r="BA136" s="146"/>
      <c r="BB136" s="146"/>
      <c r="BC136" s="146"/>
    </row>
    <row r="137" spans="1:55" x14ac:dyDescent="0.3">
      <c r="A137" s="139"/>
      <c r="C137" s="147">
        <f t="shared" si="57"/>
        <v>2026</v>
      </c>
      <c r="D137" s="148">
        <f t="shared" si="57"/>
        <v>0</v>
      </c>
      <c r="E137" s="136"/>
      <c r="F137" s="149"/>
      <c r="G137" s="152"/>
      <c r="H137" s="152"/>
      <c r="I137" s="150">
        <f>'[1]Book Life'!E35 * $D137 * F$110</f>
        <v>0</v>
      </c>
      <c r="J137" s="150">
        <f>'[1]Book Life'!F35 * $D137 * G$110</f>
        <v>0</v>
      </c>
      <c r="K137" s="150">
        <f>'[1]Book Life'!G35 * $D137 * H$110</f>
        <v>0</v>
      </c>
      <c r="L137" s="150">
        <f>'[1]Book Life'!H35 * $D137 * I$110</f>
        <v>0</v>
      </c>
      <c r="M137" s="150">
        <f>'[1]Book Life'!I35 * $D137 * J$110</f>
        <v>0</v>
      </c>
      <c r="N137" s="150">
        <f>'[1]Book Life'!J35 * $D137 * K$110</f>
        <v>0</v>
      </c>
      <c r="O137" s="150">
        <f>'[1]Book Life'!K35 * $D137 * L$110</f>
        <v>0</v>
      </c>
      <c r="P137" s="150">
        <f>'[1]Book Life'!L35 * $D137 * M$110</f>
        <v>0</v>
      </c>
      <c r="Q137" s="150">
        <f>'[1]Book Life'!M35 * $D137 * N$110</f>
        <v>0</v>
      </c>
      <c r="R137" s="150">
        <f>'[1]Book Life'!N35 * $D137 * O$110</f>
        <v>0</v>
      </c>
      <c r="S137" s="150">
        <f>'[1]Book Life'!O35 * $D137 * P$110</f>
        <v>0</v>
      </c>
      <c r="T137" s="150">
        <f>'[1]Book Life'!P35 * $D137 * Q$110</f>
        <v>0</v>
      </c>
      <c r="U137" s="150">
        <f>'[1]Book Life'!Q35 * $D137 * R$110</f>
        <v>0</v>
      </c>
      <c r="V137" s="150">
        <f>'[1]Book Life'!R35 * $D137 * S$110</f>
        <v>0</v>
      </c>
      <c r="W137" s="150">
        <f>'[1]Book Life'!S35 * $D137 * T$110</f>
        <v>0</v>
      </c>
      <c r="X137" s="150">
        <f>'[1]Book Life'!T35 * $D137 * U$110</f>
        <v>0</v>
      </c>
      <c r="Y137" s="150">
        <f>'[1]Book Life'!U35 * $D137 * V$110</f>
        <v>0</v>
      </c>
      <c r="Z137" s="150">
        <f>'[1]Book Life'!V35 * $D137 * W$110</f>
        <v>0</v>
      </c>
      <c r="AA137" s="150">
        <f>'[1]Book Life'!W35 * $D137 * X$110</f>
        <v>0</v>
      </c>
      <c r="AB137" s="150">
        <f>'[1]Book Life'!X35 * $D137 * Y$110</f>
        <v>0</v>
      </c>
      <c r="AC137" s="150">
        <f>'[1]Book Life'!Y35 * $D137 * Z$110</f>
        <v>0</v>
      </c>
      <c r="AD137" s="150">
        <f>'[1]Book Life'!Z35 * $D137 * AA$110</f>
        <v>0</v>
      </c>
      <c r="AE137" s="150">
        <f>'[1]Book Life'!AA35 * $D137 * AB$110</f>
        <v>0</v>
      </c>
      <c r="AF137" s="150">
        <f>'[1]Book Life'!AB35 * $D137 * AC$110</f>
        <v>0</v>
      </c>
      <c r="AG137" s="150">
        <f>'[1]Book Life'!AC35 * $D137 * AD$110</f>
        <v>0</v>
      </c>
      <c r="AH137" s="150">
        <f>'[1]Book Life'!AD35 * $D137 * AE$110</f>
        <v>0</v>
      </c>
      <c r="AI137" s="150">
        <f>'[1]Book Life'!AE35 * $D137 * AF$110</f>
        <v>0</v>
      </c>
      <c r="AJ137" s="150">
        <f>'[1]Book Life'!AF35 * $D137 * AG$110</f>
        <v>0</v>
      </c>
      <c r="AK137" s="150">
        <f>'[1]Book Life'!AG35 * $D137 * AH$110</f>
        <v>0</v>
      </c>
      <c r="AL137" s="150">
        <f>'[1]Book Life'!AH35 * $D137 * AI$110</f>
        <v>0</v>
      </c>
      <c r="AM137" s="150">
        <f>'[1]Book Life'!AI35 * $D137 * AJ$110</f>
        <v>0</v>
      </c>
      <c r="AN137" s="150">
        <f>'[1]Book Life'!AJ35 * $D137 * AK$110</f>
        <v>0</v>
      </c>
      <c r="AO137" s="150">
        <f>'[1]Book Life'!AK35 * $D137 * AL$110</f>
        <v>0</v>
      </c>
      <c r="AP137" s="150">
        <f>'[1]Book Life'!AL35 * $D137 * AM$110</f>
        <v>0</v>
      </c>
      <c r="AQ137" s="150">
        <f>'[1]Book Life'!AM35 * $D137 * AN$110</f>
        <v>0</v>
      </c>
      <c r="AR137" s="150">
        <f>'[1]Book Life'!AN35 * $D137 * AO$110</f>
        <v>0</v>
      </c>
      <c r="AS137" s="150">
        <f>'[1]Book Life'!AO35 * $D137 * AP$110</f>
        <v>0</v>
      </c>
      <c r="AT137" s="150">
        <f>'[1]Book Life'!AP35 * $D137 * AQ$110</f>
        <v>0</v>
      </c>
      <c r="AU137" s="150">
        <f>'[1]Book Life'!AQ35 * $D137 * AR$110</f>
        <v>0</v>
      </c>
      <c r="AV137" s="150">
        <f>'[1]Book Life'!AR35 * $D137 * AS$110</f>
        <v>0</v>
      </c>
      <c r="AW137" s="150">
        <f>'[1]Book Life'!AS35 * $D137 * AT$110</f>
        <v>0</v>
      </c>
      <c r="AX137" s="151">
        <f>'[1]Book Life'!AT35 * $D137 * AU$110</f>
        <v>0</v>
      </c>
      <c r="AY137" s="146"/>
      <c r="AZ137" s="146"/>
      <c r="BA137" s="146"/>
      <c r="BB137" s="146"/>
      <c r="BC137" s="146"/>
    </row>
    <row r="138" spans="1:55" x14ac:dyDescent="0.3">
      <c r="A138" s="139"/>
      <c r="C138" s="147">
        <f t="shared" si="57"/>
        <v>2027</v>
      </c>
      <c r="D138" s="148">
        <f t="shared" si="57"/>
        <v>0</v>
      </c>
      <c r="E138" s="136"/>
      <c r="F138" s="149"/>
      <c r="G138" s="152"/>
      <c r="H138" s="152"/>
      <c r="I138" s="152"/>
      <c r="J138" s="150">
        <f>'[1]Book Life'!F36 * $D138 * F$110</f>
        <v>0</v>
      </c>
      <c r="K138" s="150">
        <f>'[1]Book Life'!G36 * $D138 * G$110</f>
        <v>0</v>
      </c>
      <c r="L138" s="150">
        <f>'[1]Book Life'!H36 * $D138 * H$110</f>
        <v>0</v>
      </c>
      <c r="M138" s="150">
        <f>'[1]Book Life'!I36 * $D138 * I$110</f>
        <v>0</v>
      </c>
      <c r="N138" s="150">
        <f>'[1]Book Life'!J36 * $D138 * J$110</f>
        <v>0</v>
      </c>
      <c r="O138" s="150">
        <f>'[1]Book Life'!K36 * $D138 * K$110</f>
        <v>0</v>
      </c>
      <c r="P138" s="150">
        <f>'[1]Book Life'!L36 * $D138 * L$110</f>
        <v>0</v>
      </c>
      <c r="Q138" s="150">
        <f>'[1]Book Life'!M36 * $D138 * M$110</f>
        <v>0</v>
      </c>
      <c r="R138" s="150">
        <f>'[1]Book Life'!N36 * $D138 * N$110</f>
        <v>0</v>
      </c>
      <c r="S138" s="150">
        <f>'[1]Book Life'!O36 * $D138 * O$110</f>
        <v>0</v>
      </c>
      <c r="T138" s="150">
        <f>'[1]Book Life'!P36 * $D138 * P$110</f>
        <v>0</v>
      </c>
      <c r="U138" s="150">
        <f>'[1]Book Life'!Q36 * $D138 * Q$110</f>
        <v>0</v>
      </c>
      <c r="V138" s="150">
        <f>'[1]Book Life'!R36 * $D138 * R$110</f>
        <v>0</v>
      </c>
      <c r="W138" s="150">
        <f>'[1]Book Life'!S36 * $D138 * S$110</f>
        <v>0</v>
      </c>
      <c r="X138" s="150">
        <f>'[1]Book Life'!T36 * $D138 * T$110</f>
        <v>0</v>
      </c>
      <c r="Y138" s="150">
        <f>'[1]Book Life'!U36 * $D138 * U$110</f>
        <v>0</v>
      </c>
      <c r="Z138" s="150">
        <f>'[1]Book Life'!V36 * $D138 * V$110</f>
        <v>0</v>
      </c>
      <c r="AA138" s="150">
        <f>'[1]Book Life'!W36 * $D138 * W$110</f>
        <v>0</v>
      </c>
      <c r="AB138" s="150">
        <f>'[1]Book Life'!X36 * $D138 * X$110</f>
        <v>0</v>
      </c>
      <c r="AC138" s="150">
        <f>'[1]Book Life'!Y36 * $D138 * Y$110</f>
        <v>0</v>
      </c>
      <c r="AD138" s="150">
        <f>'[1]Book Life'!Z36 * $D138 * Z$110</f>
        <v>0</v>
      </c>
      <c r="AE138" s="150">
        <f>'[1]Book Life'!AA36 * $D138 * AA$110</f>
        <v>0</v>
      </c>
      <c r="AF138" s="150">
        <f>'[1]Book Life'!AB36 * $D138 * AB$110</f>
        <v>0</v>
      </c>
      <c r="AG138" s="150">
        <f>'[1]Book Life'!AC36 * $D138 * AC$110</f>
        <v>0</v>
      </c>
      <c r="AH138" s="150">
        <f>'[1]Book Life'!AD36 * $D138 * AD$110</f>
        <v>0</v>
      </c>
      <c r="AI138" s="150">
        <f>'[1]Book Life'!AE36 * $D138 * AE$110</f>
        <v>0</v>
      </c>
      <c r="AJ138" s="150">
        <f>'[1]Book Life'!AF36 * $D138 * AF$110</f>
        <v>0</v>
      </c>
      <c r="AK138" s="150">
        <f>'[1]Book Life'!AG36 * $D138 * AG$110</f>
        <v>0</v>
      </c>
      <c r="AL138" s="150">
        <f>'[1]Book Life'!AH36 * $D138 * AH$110</f>
        <v>0</v>
      </c>
      <c r="AM138" s="150">
        <f>'[1]Book Life'!AI36 * $D138 * AI$110</f>
        <v>0</v>
      </c>
      <c r="AN138" s="150">
        <f>'[1]Book Life'!AJ36 * $D138 * AJ$110</f>
        <v>0</v>
      </c>
      <c r="AO138" s="150">
        <f>'[1]Book Life'!AK36 * $D138 * AK$110</f>
        <v>0</v>
      </c>
      <c r="AP138" s="150">
        <f>'[1]Book Life'!AL36 * $D138 * AL$110</f>
        <v>0</v>
      </c>
      <c r="AQ138" s="150">
        <f>'[1]Book Life'!AM36 * $D138 * AM$110</f>
        <v>0</v>
      </c>
      <c r="AR138" s="150">
        <f>'[1]Book Life'!AN36 * $D138 * AN$110</f>
        <v>0</v>
      </c>
      <c r="AS138" s="150">
        <f>'[1]Book Life'!AO36 * $D138 * AO$110</f>
        <v>0</v>
      </c>
      <c r="AT138" s="150">
        <f>'[1]Book Life'!AP36 * $D138 * AP$110</f>
        <v>0</v>
      </c>
      <c r="AU138" s="150">
        <f>'[1]Book Life'!AQ36 * $D138 * AQ$110</f>
        <v>0</v>
      </c>
      <c r="AV138" s="150">
        <f>'[1]Book Life'!AR36 * $D138 * AR$110</f>
        <v>0</v>
      </c>
      <c r="AW138" s="150">
        <f>'[1]Book Life'!AS36 * $D138 * AS$110</f>
        <v>0</v>
      </c>
      <c r="AX138" s="151">
        <f>'[1]Book Life'!AT36 * $D138 * AT$110</f>
        <v>0</v>
      </c>
      <c r="AY138" s="146"/>
      <c r="AZ138" s="146"/>
      <c r="BA138" s="146"/>
      <c r="BB138" s="146"/>
      <c r="BC138" s="146"/>
    </row>
    <row r="139" spans="1:55" x14ac:dyDescent="0.3">
      <c r="A139" s="139"/>
      <c r="C139" s="147">
        <f t="shared" si="57"/>
        <v>2028</v>
      </c>
      <c r="D139" s="148">
        <f t="shared" si="57"/>
        <v>0</v>
      </c>
      <c r="E139" s="136"/>
      <c r="F139" s="149"/>
      <c r="G139" s="152"/>
      <c r="H139" s="152"/>
      <c r="I139" s="152"/>
      <c r="J139" s="152"/>
      <c r="K139" s="150">
        <f>'[1]Book Life'!G37 * $D139 * F$110</f>
        <v>0</v>
      </c>
      <c r="L139" s="150">
        <f>'[1]Book Life'!H37 * $D139 * G$110</f>
        <v>0</v>
      </c>
      <c r="M139" s="150">
        <f>'[1]Book Life'!I37 * $D139 * H$110</f>
        <v>0</v>
      </c>
      <c r="N139" s="150">
        <f>'[1]Book Life'!J37 * $D139 * I$110</f>
        <v>0</v>
      </c>
      <c r="O139" s="150">
        <f>'[1]Book Life'!K37 * $D139 * J$110</f>
        <v>0</v>
      </c>
      <c r="P139" s="150">
        <f>'[1]Book Life'!L37 * $D139 * K$110</f>
        <v>0</v>
      </c>
      <c r="Q139" s="150">
        <f>'[1]Book Life'!M37 * $D139 * L$110</f>
        <v>0</v>
      </c>
      <c r="R139" s="150">
        <f>'[1]Book Life'!N37 * $D139 * M$110</f>
        <v>0</v>
      </c>
      <c r="S139" s="150">
        <f>'[1]Book Life'!O37 * $D139 * N$110</f>
        <v>0</v>
      </c>
      <c r="T139" s="150">
        <f>'[1]Book Life'!P37 * $D139 * O$110</f>
        <v>0</v>
      </c>
      <c r="U139" s="150">
        <f>'[1]Book Life'!Q37 * $D139 * P$110</f>
        <v>0</v>
      </c>
      <c r="V139" s="150">
        <f>'[1]Book Life'!R37 * $D139 * Q$110</f>
        <v>0</v>
      </c>
      <c r="W139" s="150">
        <f>'[1]Book Life'!S37 * $D139 * R$110</f>
        <v>0</v>
      </c>
      <c r="X139" s="150">
        <f>'[1]Book Life'!T37 * $D139 * S$110</f>
        <v>0</v>
      </c>
      <c r="Y139" s="150">
        <f>'[1]Book Life'!U37 * $D139 * T$110</f>
        <v>0</v>
      </c>
      <c r="Z139" s="150">
        <f>'[1]Book Life'!V37 * $D139 * U$110</f>
        <v>0</v>
      </c>
      <c r="AA139" s="150">
        <f>'[1]Book Life'!W37 * $D139 * V$110</f>
        <v>0</v>
      </c>
      <c r="AB139" s="150">
        <f>'[1]Book Life'!X37 * $D139 * W$110</f>
        <v>0</v>
      </c>
      <c r="AC139" s="150">
        <f>'[1]Book Life'!Y37 * $D139 * X$110</f>
        <v>0</v>
      </c>
      <c r="AD139" s="150">
        <f>'[1]Book Life'!Z37 * $D139 * Y$110</f>
        <v>0</v>
      </c>
      <c r="AE139" s="150">
        <f>'[1]Book Life'!AA37 * $D139 * Z$110</f>
        <v>0</v>
      </c>
      <c r="AF139" s="150">
        <f>'[1]Book Life'!AB37 * $D139 * AA$110</f>
        <v>0</v>
      </c>
      <c r="AG139" s="150">
        <f>'[1]Book Life'!AC37 * $D139 * AB$110</f>
        <v>0</v>
      </c>
      <c r="AH139" s="150">
        <f>'[1]Book Life'!AD37 * $D139 * AC$110</f>
        <v>0</v>
      </c>
      <c r="AI139" s="150">
        <f>'[1]Book Life'!AE37 * $D139 * AD$110</f>
        <v>0</v>
      </c>
      <c r="AJ139" s="150">
        <f>'[1]Book Life'!AF37 * $D139 * AE$110</f>
        <v>0</v>
      </c>
      <c r="AK139" s="150">
        <f>'[1]Book Life'!AG37 * $D139 * AF$110</f>
        <v>0</v>
      </c>
      <c r="AL139" s="150">
        <f>'[1]Book Life'!AH37 * $D139 * AG$110</f>
        <v>0</v>
      </c>
      <c r="AM139" s="150">
        <f>'[1]Book Life'!AI37 * $D139 * AH$110</f>
        <v>0</v>
      </c>
      <c r="AN139" s="150">
        <f>'[1]Book Life'!AJ37 * $D139 * AI$110</f>
        <v>0</v>
      </c>
      <c r="AO139" s="150">
        <f>'[1]Book Life'!AK37 * $D139 * AJ$110</f>
        <v>0</v>
      </c>
      <c r="AP139" s="150">
        <f>'[1]Book Life'!AL37 * $D139 * AK$110</f>
        <v>0</v>
      </c>
      <c r="AQ139" s="150">
        <f>'[1]Book Life'!AM37 * $D139 * AL$110</f>
        <v>0</v>
      </c>
      <c r="AR139" s="150">
        <f>'[1]Book Life'!AN37 * $D139 * AM$110</f>
        <v>0</v>
      </c>
      <c r="AS139" s="150">
        <f>'[1]Book Life'!AO37 * $D139 * AN$110</f>
        <v>0</v>
      </c>
      <c r="AT139" s="150">
        <f>'[1]Book Life'!AP37 * $D139 * AO$110</f>
        <v>0</v>
      </c>
      <c r="AU139" s="150">
        <f>'[1]Book Life'!AQ37 * $D139 * AP$110</f>
        <v>0</v>
      </c>
      <c r="AV139" s="150">
        <f>'[1]Book Life'!AR37 * $D139 * AQ$110</f>
        <v>0</v>
      </c>
      <c r="AW139" s="150">
        <f>'[1]Book Life'!AS37 * $D139 * AR$110</f>
        <v>0</v>
      </c>
      <c r="AX139" s="151">
        <f>'[1]Book Life'!AT37 * $D139 * AS$110</f>
        <v>0</v>
      </c>
      <c r="AY139" s="146"/>
      <c r="AZ139" s="146"/>
      <c r="BA139" s="146"/>
      <c r="BB139" s="146"/>
      <c r="BC139" s="146"/>
    </row>
    <row r="140" spans="1:55" x14ac:dyDescent="0.3">
      <c r="A140" s="139"/>
      <c r="C140" s="147">
        <f t="shared" si="57"/>
        <v>2029</v>
      </c>
      <c r="D140" s="148">
        <f t="shared" si="57"/>
        <v>0</v>
      </c>
      <c r="E140" s="136"/>
      <c r="F140" s="149"/>
      <c r="G140" s="152"/>
      <c r="H140" s="152"/>
      <c r="I140" s="152"/>
      <c r="J140" s="152"/>
      <c r="K140" s="152"/>
      <c r="L140" s="150">
        <f>'[1]Book Life'!H38 * $D140 * F$110</f>
        <v>0</v>
      </c>
      <c r="M140" s="150">
        <f>'[1]Book Life'!I38 * $D140 * G$110</f>
        <v>0</v>
      </c>
      <c r="N140" s="150">
        <f>'[1]Book Life'!J38 * $D140 * H$110</f>
        <v>0</v>
      </c>
      <c r="O140" s="150">
        <f>'[1]Book Life'!K38 * $D140 * I$110</f>
        <v>0</v>
      </c>
      <c r="P140" s="150">
        <f>'[1]Book Life'!L38 * $D140 * J$110</f>
        <v>0</v>
      </c>
      <c r="Q140" s="150">
        <f>'[1]Book Life'!M38 * $D140 * K$110</f>
        <v>0</v>
      </c>
      <c r="R140" s="150">
        <f>'[1]Book Life'!N38 * $D140 * L$110</f>
        <v>0</v>
      </c>
      <c r="S140" s="150">
        <f>'[1]Book Life'!O38 * $D140 * M$110</f>
        <v>0</v>
      </c>
      <c r="T140" s="150">
        <f>'[1]Book Life'!P38 * $D140 * N$110</f>
        <v>0</v>
      </c>
      <c r="U140" s="150">
        <f>'[1]Book Life'!Q38 * $D140 * O$110</f>
        <v>0</v>
      </c>
      <c r="V140" s="150">
        <f>'[1]Book Life'!R38 * $D140 * P$110</f>
        <v>0</v>
      </c>
      <c r="W140" s="150">
        <f>'[1]Book Life'!S38 * $D140 * Q$110</f>
        <v>0</v>
      </c>
      <c r="X140" s="150">
        <f>'[1]Book Life'!T38 * $D140 * R$110</f>
        <v>0</v>
      </c>
      <c r="Y140" s="150">
        <f>'[1]Book Life'!U38 * $D140 * S$110</f>
        <v>0</v>
      </c>
      <c r="Z140" s="150">
        <f>'[1]Book Life'!V38 * $D140 * T$110</f>
        <v>0</v>
      </c>
      <c r="AA140" s="150">
        <f>'[1]Book Life'!W38 * $D140 * U$110</f>
        <v>0</v>
      </c>
      <c r="AB140" s="150">
        <f>'[1]Book Life'!X38 * $D140 * V$110</f>
        <v>0</v>
      </c>
      <c r="AC140" s="150">
        <f>'[1]Book Life'!Y38 * $D140 * W$110</f>
        <v>0</v>
      </c>
      <c r="AD140" s="150">
        <f>'[1]Book Life'!Z38 * $D140 * X$110</f>
        <v>0</v>
      </c>
      <c r="AE140" s="150">
        <f>'[1]Book Life'!AA38 * $D140 * Y$110</f>
        <v>0</v>
      </c>
      <c r="AF140" s="150">
        <f>'[1]Book Life'!AB38 * $D140 * Z$110</f>
        <v>0</v>
      </c>
      <c r="AG140" s="150">
        <f>'[1]Book Life'!AC38 * $D140 * AA$110</f>
        <v>0</v>
      </c>
      <c r="AH140" s="150">
        <f>'[1]Book Life'!AD38 * $D140 * AB$110</f>
        <v>0</v>
      </c>
      <c r="AI140" s="150">
        <f>'[1]Book Life'!AE38 * $D140 * AC$110</f>
        <v>0</v>
      </c>
      <c r="AJ140" s="150">
        <f>'[1]Book Life'!AF38 * $D140 * AD$110</f>
        <v>0</v>
      </c>
      <c r="AK140" s="150">
        <f>'[1]Book Life'!AG38 * $D140 * AE$110</f>
        <v>0</v>
      </c>
      <c r="AL140" s="150">
        <f>'[1]Book Life'!AH38 * $D140 * AF$110</f>
        <v>0</v>
      </c>
      <c r="AM140" s="150">
        <f>'[1]Book Life'!AI38 * $D140 * AG$110</f>
        <v>0</v>
      </c>
      <c r="AN140" s="150">
        <f>'[1]Book Life'!AJ38 * $D140 * AH$110</f>
        <v>0</v>
      </c>
      <c r="AO140" s="150">
        <f>'[1]Book Life'!AK38 * $D140 * AI$110</f>
        <v>0</v>
      </c>
      <c r="AP140" s="150">
        <f>'[1]Book Life'!AL38 * $D140 * AJ$110</f>
        <v>0</v>
      </c>
      <c r="AQ140" s="150">
        <f>'[1]Book Life'!AM38 * $D140 * AK$110</f>
        <v>0</v>
      </c>
      <c r="AR140" s="150">
        <f>'[1]Book Life'!AN38 * $D140 * AL$110</f>
        <v>0</v>
      </c>
      <c r="AS140" s="150">
        <f>'[1]Book Life'!AO38 * $D140 * AM$110</f>
        <v>0</v>
      </c>
      <c r="AT140" s="150">
        <f>'[1]Book Life'!AP38 * $D140 * AN$110</f>
        <v>0</v>
      </c>
      <c r="AU140" s="150">
        <f>'[1]Book Life'!AQ38 * $D140 * AO$110</f>
        <v>0</v>
      </c>
      <c r="AV140" s="150">
        <f>'[1]Book Life'!AR38 * $D140 * AP$110</f>
        <v>0</v>
      </c>
      <c r="AW140" s="150">
        <f>'[1]Book Life'!AS38 * $D140 * AQ$110</f>
        <v>0</v>
      </c>
      <c r="AX140" s="151">
        <f>'[1]Book Life'!AT38 * $D140 * AR$110</f>
        <v>0</v>
      </c>
      <c r="AY140" s="146"/>
      <c r="AZ140" s="146"/>
      <c r="BA140" s="146"/>
      <c r="BB140" s="146"/>
      <c r="BC140" s="146"/>
    </row>
    <row r="141" spans="1:55" x14ac:dyDescent="0.3">
      <c r="A141" s="139"/>
      <c r="C141" s="147">
        <f t="shared" si="57"/>
        <v>2030</v>
      </c>
      <c r="D141" s="148">
        <f t="shared" si="57"/>
        <v>0</v>
      </c>
      <c r="E141" s="136"/>
      <c r="F141" s="149"/>
      <c r="G141" s="152"/>
      <c r="H141" s="152"/>
      <c r="I141" s="152"/>
      <c r="J141" s="152"/>
      <c r="K141" s="152"/>
      <c r="L141" s="152"/>
      <c r="M141" s="150">
        <f>'[1]Book Life'!I39 * $D141 * F$110</f>
        <v>0</v>
      </c>
      <c r="N141" s="150">
        <f>'[1]Book Life'!J39 * $D141 * G$110</f>
        <v>0</v>
      </c>
      <c r="O141" s="150">
        <f>'[1]Book Life'!K39 * $D141 * H$110</f>
        <v>0</v>
      </c>
      <c r="P141" s="150">
        <f>'[1]Book Life'!L39 * $D141 * I$110</f>
        <v>0</v>
      </c>
      <c r="Q141" s="150">
        <f>'[1]Book Life'!M39 * $D141 * J$110</f>
        <v>0</v>
      </c>
      <c r="R141" s="150">
        <f>'[1]Book Life'!N39 * $D141 * K$110</f>
        <v>0</v>
      </c>
      <c r="S141" s="150">
        <f>'[1]Book Life'!O39 * $D141 * L$110</f>
        <v>0</v>
      </c>
      <c r="T141" s="150">
        <f>'[1]Book Life'!P39 * $D141 * M$110</f>
        <v>0</v>
      </c>
      <c r="U141" s="150">
        <f>'[1]Book Life'!Q39 * $D141 * N$110</f>
        <v>0</v>
      </c>
      <c r="V141" s="150">
        <f>'[1]Book Life'!R39 * $D141 * O$110</f>
        <v>0</v>
      </c>
      <c r="W141" s="150">
        <f>'[1]Book Life'!S39 * $D141 * P$110</f>
        <v>0</v>
      </c>
      <c r="X141" s="150">
        <f>'[1]Book Life'!T39 * $D141 * Q$110</f>
        <v>0</v>
      </c>
      <c r="Y141" s="150">
        <f>'[1]Book Life'!U39 * $D141 * R$110</f>
        <v>0</v>
      </c>
      <c r="Z141" s="150">
        <f>'[1]Book Life'!V39 * $D141 * S$110</f>
        <v>0</v>
      </c>
      <c r="AA141" s="150">
        <f>'[1]Book Life'!W39 * $D141 * T$110</f>
        <v>0</v>
      </c>
      <c r="AB141" s="150">
        <f>'[1]Book Life'!X39 * $D141 * U$110</f>
        <v>0</v>
      </c>
      <c r="AC141" s="150">
        <f>'[1]Book Life'!Y39 * $D141 * V$110</f>
        <v>0</v>
      </c>
      <c r="AD141" s="150">
        <f>'[1]Book Life'!Z39 * $D141 * W$110</f>
        <v>0</v>
      </c>
      <c r="AE141" s="150">
        <f>'[1]Book Life'!AA39 * $D141 * X$110</f>
        <v>0</v>
      </c>
      <c r="AF141" s="150">
        <f>'[1]Book Life'!AB39 * $D141 * Y$110</f>
        <v>0</v>
      </c>
      <c r="AG141" s="150">
        <f>'[1]Book Life'!AC39 * $D141 * Z$110</f>
        <v>0</v>
      </c>
      <c r="AH141" s="150">
        <f>'[1]Book Life'!AD39 * $D141 * AA$110</f>
        <v>0</v>
      </c>
      <c r="AI141" s="150">
        <f>'[1]Book Life'!AE39 * $D141 * AB$110</f>
        <v>0</v>
      </c>
      <c r="AJ141" s="150">
        <f>'[1]Book Life'!AF39 * $D141 * AC$110</f>
        <v>0</v>
      </c>
      <c r="AK141" s="150">
        <f>'[1]Book Life'!AG39 * $D141 * AD$110</f>
        <v>0</v>
      </c>
      <c r="AL141" s="150">
        <f>'[1]Book Life'!AH39 * $D141 * AE$110</f>
        <v>0</v>
      </c>
      <c r="AM141" s="150">
        <f>'[1]Book Life'!AI39 * $D141 * AF$110</f>
        <v>0</v>
      </c>
      <c r="AN141" s="150">
        <f>'[1]Book Life'!AJ39 * $D141 * AG$110</f>
        <v>0</v>
      </c>
      <c r="AO141" s="150">
        <f>'[1]Book Life'!AK39 * $D141 * AH$110</f>
        <v>0</v>
      </c>
      <c r="AP141" s="150">
        <f>'[1]Book Life'!AL39 * $D141 * AI$110</f>
        <v>0</v>
      </c>
      <c r="AQ141" s="150">
        <f>'[1]Book Life'!AM39 * $D141 * AJ$110</f>
        <v>0</v>
      </c>
      <c r="AR141" s="150">
        <f>'[1]Book Life'!AN39 * $D141 * AK$110</f>
        <v>0</v>
      </c>
      <c r="AS141" s="150">
        <f>'[1]Book Life'!AO39 * $D141 * AL$110</f>
        <v>0</v>
      </c>
      <c r="AT141" s="150">
        <f>'[1]Book Life'!AP39 * $D141 * AM$110</f>
        <v>0</v>
      </c>
      <c r="AU141" s="150">
        <f>'[1]Book Life'!AQ39 * $D141 * AN$110</f>
        <v>0</v>
      </c>
      <c r="AV141" s="150">
        <f>'[1]Book Life'!AR39 * $D141 * AO$110</f>
        <v>0</v>
      </c>
      <c r="AW141" s="150">
        <f>'[1]Book Life'!AS39 * $D141 * AP$110</f>
        <v>0</v>
      </c>
      <c r="AX141" s="151">
        <f>'[1]Book Life'!AT39 * $D141 * AQ$110</f>
        <v>0</v>
      </c>
      <c r="AY141" s="146"/>
      <c r="AZ141" s="146"/>
      <c r="BA141" s="146"/>
      <c r="BB141" s="146"/>
      <c r="BC141" s="146"/>
    </row>
    <row r="142" spans="1:55" x14ac:dyDescent="0.3">
      <c r="A142" s="139"/>
      <c r="C142" s="147">
        <f t="shared" si="57"/>
        <v>2031</v>
      </c>
      <c r="D142" s="148">
        <f t="shared" si="57"/>
        <v>0</v>
      </c>
      <c r="E142" s="136"/>
      <c r="F142" s="149"/>
      <c r="G142" s="152"/>
      <c r="H142" s="152"/>
      <c r="I142" s="152"/>
      <c r="J142" s="152"/>
      <c r="K142" s="152"/>
      <c r="L142" s="152"/>
      <c r="M142" s="152"/>
      <c r="N142" s="150">
        <f>'[1]Book Life'!J40 * $D142 * F$110</f>
        <v>0</v>
      </c>
      <c r="O142" s="150">
        <f>'[1]Book Life'!K40 * $D142 * G$110</f>
        <v>0</v>
      </c>
      <c r="P142" s="150">
        <f>'[1]Book Life'!L40 * $D142 * H$110</f>
        <v>0</v>
      </c>
      <c r="Q142" s="150">
        <f>'[1]Book Life'!M40 * $D142 * I$110</f>
        <v>0</v>
      </c>
      <c r="R142" s="150">
        <f>'[1]Book Life'!N40 * $D142 * J$110</f>
        <v>0</v>
      </c>
      <c r="S142" s="150">
        <f>'[1]Book Life'!O40 * $D142 * K$110</f>
        <v>0</v>
      </c>
      <c r="T142" s="150">
        <f>'[1]Book Life'!P40 * $D142 * L$110</f>
        <v>0</v>
      </c>
      <c r="U142" s="150">
        <f>'[1]Book Life'!Q40 * $D142 * M$110</f>
        <v>0</v>
      </c>
      <c r="V142" s="150">
        <f>'[1]Book Life'!R40 * $D142 * N$110</f>
        <v>0</v>
      </c>
      <c r="W142" s="150">
        <f>'[1]Book Life'!S40 * $D142 * O$110</f>
        <v>0</v>
      </c>
      <c r="X142" s="150">
        <f>'[1]Book Life'!T40 * $D142 * P$110</f>
        <v>0</v>
      </c>
      <c r="Y142" s="150">
        <f>'[1]Book Life'!U40 * $D142 * Q$110</f>
        <v>0</v>
      </c>
      <c r="Z142" s="150">
        <f>'[1]Book Life'!V40 * $D142 * R$110</f>
        <v>0</v>
      </c>
      <c r="AA142" s="150">
        <f>'[1]Book Life'!W40 * $D142 * S$110</f>
        <v>0</v>
      </c>
      <c r="AB142" s="150">
        <f>'[1]Book Life'!X40 * $D142 * T$110</f>
        <v>0</v>
      </c>
      <c r="AC142" s="150">
        <f>'[1]Book Life'!Y40 * $D142 * U$110</f>
        <v>0</v>
      </c>
      <c r="AD142" s="150">
        <f>'[1]Book Life'!Z40 * $D142 * V$110</f>
        <v>0</v>
      </c>
      <c r="AE142" s="150">
        <f>'[1]Book Life'!AA40 * $D142 * W$110</f>
        <v>0</v>
      </c>
      <c r="AF142" s="150">
        <f>'[1]Book Life'!AB40 * $D142 * X$110</f>
        <v>0</v>
      </c>
      <c r="AG142" s="150">
        <f>'[1]Book Life'!AC40 * $D142 * Y$110</f>
        <v>0</v>
      </c>
      <c r="AH142" s="150">
        <f>'[1]Book Life'!AD40 * $D142 * Z$110</f>
        <v>0</v>
      </c>
      <c r="AI142" s="150">
        <f>'[1]Book Life'!AE40 * $D142 * AA$110</f>
        <v>0</v>
      </c>
      <c r="AJ142" s="150">
        <f>'[1]Book Life'!AF40 * $D142 * AB$110</f>
        <v>0</v>
      </c>
      <c r="AK142" s="150">
        <f>'[1]Book Life'!AG40 * $D142 * AC$110</f>
        <v>0</v>
      </c>
      <c r="AL142" s="150">
        <f>'[1]Book Life'!AH40 * $D142 * AD$110</f>
        <v>0</v>
      </c>
      <c r="AM142" s="150">
        <f>'[1]Book Life'!AI40 * $D142 * AE$110</f>
        <v>0</v>
      </c>
      <c r="AN142" s="150">
        <f>'[1]Book Life'!AJ40 * $D142 * AF$110</f>
        <v>0</v>
      </c>
      <c r="AO142" s="150">
        <f>'[1]Book Life'!AK40 * $D142 * AG$110</f>
        <v>0</v>
      </c>
      <c r="AP142" s="150">
        <f>'[1]Book Life'!AL40 * $D142 * AH$110</f>
        <v>0</v>
      </c>
      <c r="AQ142" s="150">
        <f>'[1]Book Life'!AM40 * $D142 * AI$110</f>
        <v>0</v>
      </c>
      <c r="AR142" s="150">
        <f>'[1]Book Life'!AN40 * $D142 * AJ$110</f>
        <v>0</v>
      </c>
      <c r="AS142" s="150">
        <f>'[1]Book Life'!AO40 * $D142 * AK$110</f>
        <v>0</v>
      </c>
      <c r="AT142" s="150">
        <f>'[1]Book Life'!AP40 * $D142 * AL$110</f>
        <v>0</v>
      </c>
      <c r="AU142" s="150">
        <f>'[1]Book Life'!AQ40 * $D142 * AM$110</f>
        <v>0</v>
      </c>
      <c r="AV142" s="150">
        <f>'[1]Book Life'!AR40 * $D142 * AN$110</f>
        <v>0</v>
      </c>
      <c r="AW142" s="150">
        <f>'[1]Book Life'!AS40 * $D142 * AO$110</f>
        <v>0</v>
      </c>
      <c r="AX142" s="151">
        <f>'[1]Book Life'!AT40 * $D142 * AP$110</f>
        <v>0</v>
      </c>
      <c r="AY142" s="146"/>
      <c r="AZ142" s="146"/>
      <c r="BA142" s="146"/>
      <c r="BB142" s="146"/>
      <c r="BC142" s="146"/>
    </row>
    <row r="143" spans="1:55" x14ac:dyDescent="0.3">
      <c r="A143" s="139"/>
      <c r="C143" s="147">
        <f t="shared" si="57"/>
        <v>2032</v>
      </c>
      <c r="D143" s="148">
        <f t="shared" si="57"/>
        <v>0</v>
      </c>
      <c r="E143" s="136"/>
      <c r="F143" s="149"/>
      <c r="G143" s="152"/>
      <c r="H143" s="152"/>
      <c r="I143" s="152"/>
      <c r="J143" s="152"/>
      <c r="K143" s="152"/>
      <c r="L143" s="152"/>
      <c r="M143" s="152"/>
      <c r="N143" s="152"/>
      <c r="O143" s="150">
        <f>'[1]Book Life'!K41 * $D143 * F$110</f>
        <v>0</v>
      </c>
      <c r="P143" s="150">
        <f>'[1]Book Life'!L41 * $D143 * G$110</f>
        <v>0</v>
      </c>
      <c r="Q143" s="150">
        <f>'[1]Book Life'!M41 * $D143 * H$110</f>
        <v>0</v>
      </c>
      <c r="R143" s="150">
        <f>'[1]Book Life'!N41 * $D143 * I$110</f>
        <v>0</v>
      </c>
      <c r="S143" s="150">
        <f>'[1]Book Life'!O41 * $D143 * J$110</f>
        <v>0</v>
      </c>
      <c r="T143" s="150">
        <f>'[1]Book Life'!P41 * $D143 * K$110</f>
        <v>0</v>
      </c>
      <c r="U143" s="150">
        <f>'[1]Book Life'!Q41 * $D143 * L$110</f>
        <v>0</v>
      </c>
      <c r="V143" s="150">
        <f>'[1]Book Life'!R41 * $D143 * M$110</f>
        <v>0</v>
      </c>
      <c r="W143" s="150">
        <f>'[1]Book Life'!S41 * $D143 * N$110</f>
        <v>0</v>
      </c>
      <c r="X143" s="150">
        <f>'[1]Book Life'!T41 * $D143 * O$110</f>
        <v>0</v>
      </c>
      <c r="Y143" s="150">
        <f>'[1]Book Life'!U41 * $D143 * P$110</f>
        <v>0</v>
      </c>
      <c r="Z143" s="150">
        <f>'[1]Book Life'!V41 * $D143 * Q$110</f>
        <v>0</v>
      </c>
      <c r="AA143" s="150">
        <f>'[1]Book Life'!W41 * $D143 * R$110</f>
        <v>0</v>
      </c>
      <c r="AB143" s="150">
        <f>'[1]Book Life'!X41 * $D143 * S$110</f>
        <v>0</v>
      </c>
      <c r="AC143" s="150">
        <f>'[1]Book Life'!Y41 * $D143 * T$110</f>
        <v>0</v>
      </c>
      <c r="AD143" s="150">
        <f>'[1]Book Life'!Z41 * $D143 * U$110</f>
        <v>0</v>
      </c>
      <c r="AE143" s="150">
        <f>'[1]Book Life'!AA41 * $D143 * V$110</f>
        <v>0</v>
      </c>
      <c r="AF143" s="150">
        <f>'[1]Book Life'!AB41 * $D143 * W$110</f>
        <v>0</v>
      </c>
      <c r="AG143" s="150">
        <f>'[1]Book Life'!AC41 * $D143 * X$110</f>
        <v>0</v>
      </c>
      <c r="AH143" s="150">
        <f>'[1]Book Life'!AD41 * $D143 * Y$110</f>
        <v>0</v>
      </c>
      <c r="AI143" s="150">
        <f>'[1]Book Life'!AE41 * $D143 * Z$110</f>
        <v>0</v>
      </c>
      <c r="AJ143" s="150">
        <f>'[1]Book Life'!AF41 * $D143 * AA$110</f>
        <v>0</v>
      </c>
      <c r="AK143" s="150">
        <f>'[1]Book Life'!AG41 * $D143 * AB$110</f>
        <v>0</v>
      </c>
      <c r="AL143" s="150">
        <f>'[1]Book Life'!AH41 * $D143 * AC$110</f>
        <v>0</v>
      </c>
      <c r="AM143" s="150">
        <f>'[1]Book Life'!AI41 * $D143 * AD$110</f>
        <v>0</v>
      </c>
      <c r="AN143" s="150">
        <f>'[1]Book Life'!AJ41 * $D143 * AE$110</f>
        <v>0</v>
      </c>
      <c r="AO143" s="150">
        <f>'[1]Book Life'!AK41 * $D143 * AF$110</f>
        <v>0</v>
      </c>
      <c r="AP143" s="150">
        <f>'[1]Book Life'!AL41 * $D143 * AG$110</f>
        <v>0</v>
      </c>
      <c r="AQ143" s="150">
        <f>'[1]Book Life'!AM41 * $D143 * AH$110</f>
        <v>0</v>
      </c>
      <c r="AR143" s="150">
        <f>'[1]Book Life'!AN41 * $D143 * AI$110</f>
        <v>0</v>
      </c>
      <c r="AS143" s="150">
        <f>'[1]Book Life'!AO41 * $D143 * AJ$110</f>
        <v>0</v>
      </c>
      <c r="AT143" s="150">
        <f>'[1]Book Life'!AP41 * $D143 * AK$110</f>
        <v>0</v>
      </c>
      <c r="AU143" s="150">
        <f>'[1]Book Life'!AQ41 * $D143 * AL$110</f>
        <v>0</v>
      </c>
      <c r="AV143" s="150">
        <f>'[1]Book Life'!AR41 * $D143 * AM$110</f>
        <v>0</v>
      </c>
      <c r="AW143" s="150">
        <f>'[1]Book Life'!AS41 * $D143 * AN$110</f>
        <v>0</v>
      </c>
      <c r="AX143" s="151">
        <f>'[1]Book Life'!AT41 * $D143 * AO$110</f>
        <v>0</v>
      </c>
      <c r="AY143" s="146"/>
      <c r="AZ143" s="146"/>
      <c r="BA143" s="146"/>
      <c r="BB143" s="146"/>
      <c r="BC143" s="146"/>
    </row>
    <row r="144" spans="1:55" x14ac:dyDescent="0.3">
      <c r="A144" s="139"/>
      <c r="C144" s="147">
        <f t="shared" si="57"/>
        <v>2033</v>
      </c>
      <c r="D144" s="148">
        <f t="shared" si="57"/>
        <v>0</v>
      </c>
      <c r="E144" s="136"/>
      <c r="F144" s="149"/>
      <c r="G144" s="152"/>
      <c r="H144" s="152"/>
      <c r="I144" s="152"/>
      <c r="J144" s="152"/>
      <c r="K144" s="152"/>
      <c r="L144" s="152"/>
      <c r="M144" s="152"/>
      <c r="N144" s="152"/>
      <c r="O144" s="152"/>
      <c r="P144" s="150">
        <f>'[1]Book Life'!L42 * $D144 * F$110</f>
        <v>0</v>
      </c>
      <c r="Q144" s="150">
        <f>'[1]Book Life'!M42 * $D144 * G$110</f>
        <v>0</v>
      </c>
      <c r="R144" s="150">
        <f>'[1]Book Life'!N42 * $D144 * H$110</f>
        <v>0</v>
      </c>
      <c r="S144" s="150">
        <f>'[1]Book Life'!O42 * $D144 * I$110</f>
        <v>0</v>
      </c>
      <c r="T144" s="150">
        <f>'[1]Book Life'!P42 * $D144 * J$110</f>
        <v>0</v>
      </c>
      <c r="U144" s="150">
        <f>'[1]Book Life'!Q42 * $D144 * K$110</f>
        <v>0</v>
      </c>
      <c r="V144" s="150">
        <f>'[1]Book Life'!R42 * $D144 * L$110</f>
        <v>0</v>
      </c>
      <c r="W144" s="150">
        <f>'[1]Book Life'!S42 * $D144 * M$110</f>
        <v>0</v>
      </c>
      <c r="X144" s="150">
        <f>'[1]Book Life'!T42 * $D144 * N$110</f>
        <v>0</v>
      </c>
      <c r="Y144" s="150">
        <f>'[1]Book Life'!U42 * $D144 * O$110</f>
        <v>0</v>
      </c>
      <c r="Z144" s="150">
        <f>'[1]Book Life'!V42 * $D144 * P$110</f>
        <v>0</v>
      </c>
      <c r="AA144" s="150">
        <f>'[1]Book Life'!W42 * $D144 * Q$110</f>
        <v>0</v>
      </c>
      <c r="AB144" s="150">
        <f>'[1]Book Life'!X42 * $D144 * R$110</f>
        <v>0</v>
      </c>
      <c r="AC144" s="150">
        <f>'[1]Book Life'!Y42 * $D144 * S$110</f>
        <v>0</v>
      </c>
      <c r="AD144" s="150">
        <f>'[1]Book Life'!Z42 * $D144 * T$110</f>
        <v>0</v>
      </c>
      <c r="AE144" s="150">
        <f>'[1]Book Life'!AA42 * $D144 * U$110</f>
        <v>0</v>
      </c>
      <c r="AF144" s="150">
        <f>'[1]Book Life'!AB42 * $D144 * V$110</f>
        <v>0</v>
      </c>
      <c r="AG144" s="150">
        <f>'[1]Book Life'!AC42 * $D144 * W$110</f>
        <v>0</v>
      </c>
      <c r="AH144" s="150">
        <f>'[1]Book Life'!AD42 * $D144 * X$110</f>
        <v>0</v>
      </c>
      <c r="AI144" s="150">
        <f>'[1]Book Life'!AE42 * $D144 * Y$110</f>
        <v>0</v>
      </c>
      <c r="AJ144" s="150">
        <f>'[1]Book Life'!AF42 * $D144 * Z$110</f>
        <v>0</v>
      </c>
      <c r="AK144" s="150">
        <f>'[1]Book Life'!AG42 * $D144 * AA$110</f>
        <v>0</v>
      </c>
      <c r="AL144" s="150">
        <f>'[1]Book Life'!AH42 * $D144 * AB$110</f>
        <v>0</v>
      </c>
      <c r="AM144" s="150">
        <f>'[1]Book Life'!AI42 * $D144 * AC$110</f>
        <v>0</v>
      </c>
      <c r="AN144" s="150">
        <f>'[1]Book Life'!AJ42 * $D144 * AD$110</f>
        <v>0</v>
      </c>
      <c r="AO144" s="150">
        <f>'[1]Book Life'!AK42 * $D144 * AE$110</f>
        <v>0</v>
      </c>
      <c r="AP144" s="150">
        <f>'[1]Book Life'!AL42 * $D144 * AF$110</f>
        <v>0</v>
      </c>
      <c r="AQ144" s="150">
        <f>'[1]Book Life'!AM42 * $D144 * AG$110</f>
        <v>0</v>
      </c>
      <c r="AR144" s="150">
        <f>'[1]Book Life'!AN42 * $D144 * AH$110</f>
        <v>0</v>
      </c>
      <c r="AS144" s="150">
        <f>'[1]Book Life'!AO42 * $D144 * AI$110</f>
        <v>0</v>
      </c>
      <c r="AT144" s="150">
        <f>'[1]Book Life'!AP42 * $D144 * AJ$110</f>
        <v>0</v>
      </c>
      <c r="AU144" s="150">
        <f>'[1]Book Life'!AQ42 * $D144 * AK$110</f>
        <v>0</v>
      </c>
      <c r="AV144" s="150">
        <f>'[1]Book Life'!AR42 * $D144 * AL$110</f>
        <v>0</v>
      </c>
      <c r="AW144" s="150">
        <f>'[1]Book Life'!AS42 * $D144 * AM$110</f>
        <v>0</v>
      </c>
      <c r="AX144" s="151">
        <f>'[1]Book Life'!AT42 * $D144 * AN$110</f>
        <v>0</v>
      </c>
      <c r="AY144" s="146"/>
      <c r="AZ144" s="146"/>
      <c r="BA144" s="146"/>
      <c r="BB144" s="146"/>
      <c r="BC144" s="146"/>
    </row>
    <row r="145" spans="1:55" x14ac:dyDescent="0.3">
      <c r="A145" s="139"/>
      <c r="C145" s="147">
        <f t="shared" si="57"/>
        <v>2034</v>
      </c>
      <c r="D145" s="148">
        <f t="shared" si="57"/>
        <v>0</v>
      </c>
      <c r="E145" s="136"/>
      <c r="F145" s="149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0">
        <f>'[1]Book Life'!M43 * $D145 * F$110</f>
        <v>0</v>
      </c>
      <c r="R145" s="150">
        <f>'[1]Book Life'!N43 * $D145 * G$110</f>
        <v>0</v>
      </c>
      <c r="S145" s="150">
        <f>'[1]Book Life'!O43 * $D145 * H$110</f>
        <v>0</v>
      </c>
      <c r="T145" s="150">
        <f>'[1]Book Life'!P43 * $D145 * I$110</f>
        <v>0</v>
      </c>
      <c r="U145" s="150">
        <f>'[1]Book Life'!Q43 * $D145 * J$110</f>
        <v>0</v>
      </c>
      <c r="V145" s="150">
        <f>'[1]Book Life'!R43 * $D145 * K$110</f>
        <v>0</v>
      </c>
      <c r="W145" s="150">
        <f>'[1]Book Life'!S43 * $D145 * L$110</f>
        <v>0</v>
      </c>
      <c r="X145" s="150">
        <f>'[1]Book Life'!T43 * $D145 * M$110</f>
        <v>0</v>
      </c>
      <c r="Y145" s="150">
        <f>'[1]Book Life'!U43 * $D145 * N$110</f>
        <v>0</v>
      </c>
      <c r="Z145" s="150">
        <f>'[1]Book Life'!V43 * $D145 * O$110</f>
        <v>0</v>
      </c>
      <c r="AA145" s="150">
        <f>'[1]Book Life'!W43 * $D145 * P$110</f>
        <v>0</v>
      </c>
      <c r="AB145" s="150">
        <f>'[1]Book Life'!X43 * $D145 * Q$110</f>
        <v>0</v>
      </c>
      <c r="AC145" s="150">
        <f>'[1]Book Life'!Y43 * $D145 * R$110</f>
        <v>0</v>
      </c>
      <c r="AD145" s="150">
        <f>'[1]Book Life'!Z43 * $D145 * S$110</f>
        <v>0</v>
      </c>
      <c r="AE145" s="150">
        <f>'[1]Book Life'!AA43 * $D145 * T$110</f>
        <v>0</v>
      </c>
      <c r="AF145" s="150">
        <f>'[1]Book Life'!AB43 * $D145 * U$110</f>
        <v>0</v>
      </c>
      <c r="AG145" s="150">
        <f>'[1]Book Life'!AC43 * $D145 * V$110</f>
        <v>0</v>
      </c>
      <c r="AH145" s="150">
        <f>'[1]Book Life'!AD43 * $D145 * W$110</f>
        <v>0</v>
      </c>
      <c r="AI145" s="150">
        <f>'[1]Book Life'!AE43 * $D145 * X$110</f>
        <v>0</v>
      </c>
      <c r="AJ145" s="150">
        <f>'[1]Book Life'!AF43 * $D145 * Y$110</f>
        <v>0</v>
      </c>
      <c r="AK145" s="150">
        <f>'[1]Book Life'!AG43 * $D145 * Z$110</f>
        <v>0</v>
      </c>
      <c r="AL145" s="150">
        <f>'[1]Book Life'!AH43 * $D145 * AA$110</f>
        <v>0</v>
      </c>
      <c r="AM145" s="150">
        <f>'[1]Book Life'!AI43 * $D145 * AB$110</f>
        <v>0</v>
      </c>
      <c r="AN145" s="150">
        <f>'[1]Book Life'!AJ43 * $D145 * AC$110</f>
        <v>0</v>
      </c>
      <c r="AO145" s="150">
        <f>'[1]Book Life'!AK43 * $D145 * AD$110</f>
        <v>0</v>
      </c>
      <c r="AP145" s="150">
        <f>'[1]Book Life'!AL43 * $D145 * AE$110</f>
        <v>0</v>
      </c>
      <c r="AQ145" s="150">
        <f>'[1]Book Life'!AM43 * $D145 * AF$110</f>
        <v>0</v>
      </c>
      <c r="AR145" s="150">
        <f>'[1]Book Life'!AN43 * $D145 * AG$110</f>
        <v>0</v>
      </c>
      <c r="AS145" s="150">
        <f>'[1]Book Life'!AO43 * $D145 * AH$110</f>
        <v>0</v>
      </c>
      <c r="AT145" s="150">
        <f>'[1]Book Life'!AP43 * $D145 * AI$110</f>
        <v>0</v>
      </c>
      <c r="AU145" s="150">
        <f>'[1]Book Life'!AQ43 * $D145 * AJ$110</f>
        <v>0</v>
      </c>
      <c r="AV145" s="150">
        <f>'[1]Book Life'!AR43 * $D145 * AK$110</f>
        <v>0</v>
      </c>
      <c r="AW145" s="150">
        <f>'[1]Book Life'!AS43 * $D145 * AL$110</f>
        <v>0</v>
      </c>
      <c r="AX145" s="151">
        <f>'[1]Book Life'!AT43 * $D145 * AM$110</f>
        <v>0</v>
      </c>
      <c r="AY145" s="146"/>
      <c r="AZ145" s="146"/>
      <c r="BA145" s="146"/>
      <c r="BB145" s="146"/>
      <c r="BC145" s="146"/>
    </row>
    <row r="146" spans="1:55" x14ac:dyDescent="0.3">
      <c r="A146" s="139"/>
      <c r="C146" s="147">
        <f t="shared" si="57"/>
        <v>2035</v>
      </c>
      <c r="D146" s="148">
        <f t="shared" si="57"/>
        <v>0</v>
      </c>
      <c r="E146" s="136"/>
      <c r="F146" s="149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0">
        <f>'[1]Book Life'!N44 * $D146 * F$110</f>
        <v>0</v>
      </c>
      <c r="S146" s="150">
        <f>'[1]Book Life'!O44 * $D146 * G$110</f>
        <v>0</v>
      </c>
      <c r="T146" s="150">
        <f>'[1]Book Life'!P44 * $D146 * H$110</f>
        <v>0</v>
      </c>
      <c r="U146" s="150">
        <f>'[1]Book Life'!Q44 * $D146 * I$110</f>
        <v>0</v>
      </c>
      <c r="V146" s="150">
        <f>'[1]Book Life'!R44 * $D146 * J$110</f>
        <v>0</v>
      </c>
      <c r="W146" s="150">
        <f>'[1]Book Life'!S44 * $D146 * K$110</f>
        <v>0</v>
      </c>
      <c r="X146" s="150">
        <f>'[1]Book Life'!T44 * $D146 * L$110</f>
        <v>0</v>
      </c>
      <c r="Y146" s="150">
        <f>'[1]Book Life'!U44 * $D146 * M$110</f>
        <v>0</v>
      </c>
      <c r="Z146" s="150">
        <f>'[1]Book Life'!V44 * $D146 * N$110</f>
        <v>0</v>
      </c>
      <c r="AA146" s="150">
        <f>'[1]Book Life'!W44 * $D146 * O$110</f>
        <v>0</v>
      </c>
      <c r="AB146" s="150">
        <f>'[1]Book Life'!X44 * $D146 * P$110</f>
        <v>0</v>
      </c>
      <c r="AC146" s="150">
        <f>'[1]Book Life'!Y44 * $D146 * Q$110</f>
        <v>0</v>
      </c>
      <c r="AD146" s="150">
        <f>'[1]Book Life'!Z44 * $D146 * R$110</f>
        <v>0</v>
      </c>
      <c r="AE146" s="150">
        <f>'[1]Book Life'!AA44 * $D146 * S$110</f>
        <v>0</v>
      </c>
      <c r="AF146" s="150">
        <f>'[1]Book Life'!AB44 * $D146 * T$110</f>
        <v>0</v>
      </c>
      <c r="AG146" s="150">
        <f>'[1]Book Life'!AC44 * $D146 * U$110</f>
        <v>0</v>
      </c>
      <c r="AH146" s="150">
        <f>'[1]Book Life'!AD44 * $D146 * V$110</f>
        <v>0</v>
      </c>
      <c r="AI146" s="150">
        <f>'[1]Book Life'!AE44 * $D146 * W$110</f>
        <v>0</v>
      </c>
      <c r="AJ146" s="150">
        <f>'[1]Book Life'!AF44 * $D146 * X$110</f>
        <v>0</v>
      </c>
      <c r="AK146" s="150">
        <f>'[1]Book Life'!AG44 * $D146 * Y$110</f>
        <v>0</v>
      </c>
      <c r="AL146" s="150">
        <f>'[1]Book Life'!AH44 * $D146 * Z$110</f>
        <v>0</v>
      </c>
      <c r="AM146" s="150">
        <f>'[1]Book Life'!AI44 * $D146 * AA$110</f>
        <v>0</v>
      </c>
      <c r="AN146" s="150">
        <f>'[1]Book Life'!AJ44 * $D146 * AB$110</f>
        <v>0</v>
      </c>
      <c r="AO146" s="150">
        <f>'[1]Book Life'!AK44 * $D146 * AC$110</f>
        <v>0</v>
      </c>
      <c r="AP146" s="150">
        <f>'[1]Book Life'!AL44 * $D146 * AD$110</f>
        <v>0</v>
      </c>
      <c r="AQ146" s="150">
        <f>'[1]Book Life'!AM44 * $D146 * AE$110</f>
        <v>0</v>
      </c>
      <c r="AR146" s="150">
        <f>'[1]Book Life'!AN44 * $D146 * AF$110</f>
        <v>0</v>
      </c>
      <c r="AS146" s="150">
        <f>'[1]Book Life'!AO44 * $D146 * AG$110</f>
        <v>0</v>
      </c>
      <c r="AT146" s="150">
        <f>'[1]Book Life'!AP44 * $D146 * AH$110</f>
        <v>0</v>
      </c>
      <c r="AU146" s="150">
        <f>'[1]Book Life'!AQ44 * $D146 * AI$110</f>
        <v>0</v>
      </c>
      <c r="AV146" s="150">
        <f>'[1]Book Life'!AR44 * $D146 * AJ$110</f>
        <v>0</v>
      </c>
      <c r="AW146" s="150">
        <f>'[1]Book Life'!AS44 * $D146 * AK$110</f>
        <v>0</v>
      </c>
      <c r="AX146" s="151">
        <f>'[1]Book Life'!AT44 * $D146 * AL$110</f>
        <v>0</v>
      </c>
      <c r="AY146" s="146"/>
      <c r="AZ146" s="146"/>
      <c r="BA146" s="146"/>
      <c r="BB146" s="146"/>
      <c r="BC146" s="146"/>
    </row>
    <row r="147" spans="1:55" x14ac:dyDescent="0.3">
      <c r="A147" s="139"/>
      <c r="C147" s="147">
        <f t="shared" si="57"/>
        <v>2036</v>
      </c>
      <c r="D147" s="148">
        <f t="shared" si="57"/>
        <v>0</v>
      </c>
      <c r="E147" s="136"/>
      <c r="F147" s="149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0">
        <f>'[1]Book Life'!O45 * $D147 * F$110</f>
        <v>0</v>
      </c>
      <c r="T147" s="150">
        <f>'[1]Book Life'!P45 * $D147 * G$110</f>
        <v>0</v>
      </c>
      <c r="U147" s="150">
        <f>'[1]Book Life'!Q45 * $D147 * H$110</f>
        <v>0</v>
      </c>
      <c r="V147" s="150">
        <f>'[1]Book Life'!R45 * $D147 * I$110</f>
        <v>0</v>
      </c>
      <c r="W147" s="150">
        <f>'[1]Book Life'!S45 * $D147 * J$110</f>
        <v>0</v>
      </c>
      <c r="X147" s="150">
        <f>'[1]Book Life'!T45 * $D147 * K$110</f>
        <v>0</v>
      </c>
      <c r="Y147" s="150">
        <f>'[1]Book Life'!U45 * $D147 * L$110</f>
        <v>0</v>
      </c>
      <c r="Z147" s="150">
        <f>'[1]Book Life'!V45 * $D147 * M$110</f>
        <v>0</v>
      </c>
      <c r="AA147" s="150">
        <f>'[1]Book Life'!W45 * $D147 * N$110</f>
        <v>0</v>
      </c>
      <c r="AB147" s="150">
        <f>'[1]Book Life'!X45 * $D147 * O$110</f>
        <v>0</v>
      </c>
      <c r="AC147" s="150">
        <f>'[1]Book Life'!Y45 * $D147 * P$110</f>
        <v>0</v>
      </c>
      <c r="AD147" s="150">
        <f>'[1]Book Life'!Z45 * $D147 * Q$110</f>
        <v>0</v>
      </c>
      <c r="AE147" s="150">
        <f>'[1]Book Life'!AA45 * $D147 * R$110</f>
        <v>0</v>
      </c>
      <c r="AF147" s="150">
        <f>'[1]Book Life'!AB45 * $D147 * S$110</f>
        <v>0</v>
      </c>
      <c r="AG147" s="150">
        <f>'[1]Book Life'!AC45 * $D147 * T$110</f>
        <v>0</v>
      </c>
      <c r="AH147" s="150">
        <f>'[1]Book Life'!AD45 * $D147 * U$110</f>
        <v>0</v>
      </c>
      <c r="AI147" s="150">
        <f>'[1]Book Life'!AE45 * $D147 * V$110</f>
        <v>0</v>
      </c>
      <c r="AJ147" s="150">
        <f>'[1]Book Life'!AF45 * $D147 * W$110</f>
        <v>0</v>
      </c>
      <c r="AK147" s="150">
        <f>'[1]Book Life'!AG45 * $D147 * X$110</f>
        <v>0</v>
      </c>
      <c r="AL147" s="150">
        <f>'[1]Book Life'!AH45 * $D147 * Y$110</f>
        <v>0</v>
      </c>
      <c r="AM147" s="150">
        <f>'[1]Book Life'!AI45 * $D147 * Z$110</f>
        <v>0</v>
      </c>
      <c r="AN147" s="150">
        <f>'[1]Book Life'!AJ45 * $D147 * AA$110</f>
        <v>0</v>
      </c>
      <c r="AO147" s="150">
        <f>'[1]Book Life'!AK45 * $D147 * AB$110</f>
        <v>0</v>
      </c>
      <c r="AP147" s="150">
        <f>'[1]Book Life'!AL45 * $D147 * AC$110</f>
        <v>0</v>
      </c>
      <c r="AQ147" s="150">
        <f>'[1]Book Life'!AM45 * $D147 * AD$110</f>
        <v>0</v>
      </c>
      <c r="AR147" s="150">
        <f>'[1]Book Life'!AN45 * $D147 * AE$110</f>
        <v>0</v>
      </c>
      <c r="AS147" s="150">
        <f>'[1]Book Life'!AO45 * $D147 * AF$110</f>
        <v>0</v>
      </c>
      <c r="AT147" s="150">
        <f>'[1]Book Life'!AP45 * $D147 * AG$110</f>
        <v>0</v>
      </c>
      <c r="AU147" s="150">
        <f>'[1]Book Life'!AQ45 * $D147 * AH$110</f>
        <v>0</v>
      </c>
      <c r="AV147" s="150">
        <f>'[1]Book Life'!AR45 * $D147 * AI$110</f>
        <v>0</v>
      </c>
      <c r="AW147" s="150">
        <f>'[1]Book Life'!AS45 * $D147 * AJ$110</f>
        <v>0</v>
      </c>
      <c r="AX147" s="151">
        <f>'[1]Book Life'!AT45 * $D147 * AK$110</f>
        <v>0</v>
      </c>
      <c r="AY147" s="146"/>
      <c r="AZ147" s="146"/>
      <c r="BA147" s="146"/>
      <c r="BB147" s="146"/>
      <c r="BC147" s="146"/>
    </row>
    <row r="148" spans="1:55" x14ac:dyDescent="0.3">
      <c r="A148" s="139"/>
      <c r="C148" s="147">
        <f t="shared" si="57"/>
        <v>2037</v>
      </c>
      <c r="D148" s="148">
        <f t="shared" si="57"/>
        <v>0</v>
      </c>
      <c r="E148" s="136"/>
      <c r="F148" s="149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0">
        <f>'[1]Book Life'!P46 * $D148 * F$110</f>
        <v>0</v>
      </c>
      <c r="U148" s="150">
        <f>'[1]Book Life'!Q46 * $D148 * G$110</f>
        <v>0</v>
      </c>
      <c r="V148" s="150">
        <f>'[1]Book Life'!R46 * $D148 * H$110</f>
        <v>0</v>
      </c>
      <c r="W148" s="150">
        <f>'[1]Book Life'!S46 * $D148 * I$110</f>
        <v>0</v>
      </c>
      <c r="X148" s="150">
        <f>'[1]Book Life'!T46 * $D148 * J$110</f>
        <v>0</v>
      </c>
      <c r="Y148" s="150">
        <f>'[1]Book Life'!U46 * $D148 * K$110</f>
        <v>0</v>
      </c>
      <c r="Z148" s="150">
        <f>'[1]Book Life'!V46 * $D148 * L$110</f>
        <v>0</v>
      </c>
      <c r="AA148" s="150">
        <f>'[1]Book Life'!W46 * $D148 * M$110</f>
        <v>0</v>
      </c>
      <c r="AB148" s="150">
        <f>'[1]Book Life'!X46 * $D148 * N$110</f>
        <v>0</v>
      </c>
      <c r="AC148" s="150">
        <f>'[1]Book Life'!Y46 * $D148 * O$110</f>
        <v>0</v>
      </c>
      <c r="AD148" s="150">
        <f>'[1]Book Life'!Z46 * $D148 * P$110</f>
        <v>0</v>
      </c>
      <c r="AE148" s="150">
        <f>'[1]Book Life'!AA46 * $D148 * Q$110</f>
        <v>0</v>
      </c>
      <c r="AF148" s="150">
        <f>'[1]Book Life'!AB46 * $D148 * R$110</f>
        <v>0</v>
      </c>
      <c r="AG148" s="150">
        <f>'[1]Book Life'!AC46 * $D148 * S$110</f>
        <v>0</v>
      </c>
      <c r="AH148" s="150">
        <f>'[1]Book Life'!AD46 * $D148 * T$110</f>
        <v>0</v>
      </c>
      <c r="AI148" s="150">
        <f>'[1]Book Life'!AE46 * $D148 * U$110</f>
        <v>0</v>
      </c>
      <c r="AJ148" s="150">
        <f>'[1]Book Life'!AF46 * $D148 * V$110</f>
        <v>0</v>
      </c>
      <c r="AK148" s="150">
        <f>'[1]Book Life'!AG46 * $D148 * W$110</f>
        <v>0</v>
      </c>
      <c r="AL148" s="150">
        <f>'[1]Book Life'!AH46 * $D148 * X$110</f>
        <v>0</v>
      </c>
      <c r="AM148" s="150">
        <f>'[1]Book Life'!AI46 * $D148 * Y$110</f>
        <v>0</v>
      </c>
      <c r="AN148" s="150">
        <f>'[1]Book Life'!AJ46 * $D148 * Z$110</f>
        <v>0</v>
      </c>
      <c r="AO148" s="150">
        <f>'[1]Book Life'!AK46 * $D148 * AA$110</f>
        <v>0</v>
      </c>
      <c r="AP148" s="150">
        <f>'[1]Book Life'!AL46 * $D148 * AB$110</f>
        <v>0</v>
      </c>
      <c r="AQ148" s="150">
        <f>'[1]Book Life'!AM46 * $D148 * AC$110</f>
        <v>0</v>
      </c>
      <c r="AR148" s="150">
        <f>'[1]Book Life'!AN46 * $D148 * AD$110</f>
        <v>0</v>
      </c>
      <c r="AS148" s="150">
        <f>'[1]Book Life'!AO46 * $D148 * AE$110</f>
        <v>0</v>
      </c>
      <c r="AT148" s="150">
        <f>'[1]Book Life'!AP46 * $D148 * AF$110</f>
        <v>0</v>
      </c>
      <c r="AU148" s="150">
        <f>'[1]Book Life'!AQ46 * $D148 * AG$110</f>
        <v>0</v>
      </c>
      <c r="AV148" s="150">
        <f>'[1]Book Life'!AR46 * $D148 * AH$110</f>
        <v>0</v>
      </c>
      <c r="AW148" s="150">
        <f>'[1]Book Life'!AS46 * $D148 * AI$110</f>
        <v>0</v>
      </c>
      <c r="AX148" s="151">
        <f>'[1]Book Life'!AT46 * $D148 * AJ$110</f>
        <v>0</v>
      </c>
      <c r="AY148" s="146"/>
      <c r="AZ148" s="146"/>
      <c r="BA148" s="146"/>
      <c r="BB148" s="146"/>
      <c r="BC148" s="146"/>
    </row>
    <row r="149" spans="1:55" x14ac:dyDescent="0.3">
      <c r="A149" s="139"/>
      <c r="C149" s="147">
        <f t="shared" si="57"/>
        <v>2038</v>
      </c>
      <c r="D149" s="148">
        <f t="shared" si="57"/>
        <v>0</v>
      </c>
      <c r="E149" s="136"/>
      <c r="F149" s="149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0">
        <f>'[1]Book Life'!Q47 * $D149 * F$110</f>
        <v>0</v>
      </c>
      <c r="V149" s="150">
        <f>'[1]Book Life'!R47 * $D149 * G$110</f>
        <v>0</v>
      </c>
      <c r="W149" s="150">
        <f>'[1]Book Life'!S47 * $D149 * H$110</f>
        <v>0</v>
      </c>
      <c r="X149" s="150">
        <f>'[1]Book Life'!T47 * $D149 * I$110</f>
        <v>0</v>
      </c>
      <c r="Y149" s="150">
        <f>'[1]Book Life'!U47 * $D149 * J$110</f>
        <v>0</v>
      </c>
      <c r="Z149" s="150">
        <f>'[1]Book Life'!V47 * $D149 * K$110</f>
        <v>0</v>
      </c>
      <c r="AA149" s="150">
        <f>'[1]Book Life'!W47 * $D149 * L$110</f>
        <v>0</v>
      </c>
      <c r="AB149" s="150">
        <f>'[1]Book Life'!X47 * $D149 * M$110</f>
        <v>0</v>
      </c>
      <c r="AC149" s="150">
        <f>'[1]Book Life'!Y47 * $D149 * N$110</f>
        <v>0</v>
      </c>
      <c r="AD149" s="150">
        <f>'[1]Book Life'!Z47 * $D149 * O$110</f>
        <v>0</v>
      </c>
      <c r="AE149" s="150">
        <f>'[1]Book Life'!AA47 * $D149 * P$110</f>
        <v>0</v>
      </c>
      <c r="AF149" s="150">
        <f>'[1]Book Life'!AB47 * $D149 * Q$110</f>
        <v>0</v>
      </c>
      <c r="AG149" s="150">
        <f>'[1]Book Life'!AC47 * $D149 * R$110</f>
        <v>0</v>
      </c>
      <c r="AH149" s="150">
        <f>'[1]Book Life'!AD47 * $D149 * S$110</f>
        <v>0</v>
      </c>
      <c r="AI149" s="150">
        <f>'[1]Book Life'!AE47 * $D149 * T$110</f>
        <v>0</v>
      </c>
      <c r="AJ149" s="150">
        <f>'[1]Book Life'!AF47 * $D149 * U$110</f>
        <v>0</v>
      </c>
      <c r="AK149" s="150">
        <f>'[1]Book Life'!AG47 * $D149 * V$110</f>
        <v>0</v>
      </c>
      <c r="AL149" s="150">
        <f>'[1]Book Life'!AH47 * $D149 * W$110</f>
        <v>0</v>
      </c>
      <c r="AM149" s="150">
        <f>'[1]Book Life'!AI47 * $D149 * X$110</f>
        <v>0</v>
      </c>
      <c r="AN149" s="150">
        <f>'[1]Book Life'!AJ47 * $D149 * Y$110</f>
        <v>0</v>
      </c>
      <c r="AO149" s="150">
        <f>'[1]Book Life'!AK47 * $D149 * Z$110</f>
        <v>0</v>
      </c>
      <c r="AP149" s="150">
        <f>'[1]Book Life'!AL47 * $D149 * AA$110</f>
        <v>0</v>
      </c>
      <c r="AQ149" s="150">
        <f>'[1]Book Life'!AM47 * $D149 * AB$110</f>
        <v>0</v>
      </c>
      <c r="AR149" s="150">
        <f>'[1]Book Life'!AN47 * $D149 * AC$110</f>
        <v>0</v>
      </c>
      <c r="AS149" s="150">
        <f>'[1]Book Life'!AO47 * $D149 * AD$110</f>
        <v>0</v>
      </c>
      <c r="AT149" s="150">
        <f>'[1]Book Life'!AP47 * $D149 * AE$110</f>
        <v>0</v>
      </c>
      <c r="AU149" s="150">
        <f>'[1]Book Life'!AQ47 * $D149 * AF$110</f>
        <v>0</v>
      </c>
      <c r="AV149" s="150">
        <f>'[1]Book Life'!AR47 * $D149 * AG$110</f>
        <v>0</v>
      </c>
      <c r="AW149" s="150">
        <f>'[1]Book Life'!AS47 * $D149 * AH$110</f>
        <v>0</v>
      </c>
      <c r="AX149" s="151">
        <f>'[1]Book Life'!AT47 * $D149 * AI$110</f>
        <v>0</v>
      </c>
      <c r="AY149" s="146"/>
      <c r="AZ149" s="146"/>
      <c r="BA149" s="146"/>
      <c r="BB149" s="146"/>
      <c r="BC149" s="146"/>
    </row>
    <row r="150" spans="1:55" x14ac:dyDescent="0.3">
      <c r="A150" s="139"/>
      <c r="C150" s="147">
        <f t="shared" si="57"/>
        <v>2039</v>
      </c>
      <c r="D150" s="148">
        <f t="shared" si="57"/>
        <v>0</v>
      </c>
      <c r="E150" s="136"/>
      <c r="F150" s="149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0">
        <f>'[1]Book Life'!R48 * $D150 * F$110</f>
        <v>0</v>
      </c>
      <c r="W150" s="150">
        <f>'[1]Book Life'!S48 * $D150 * G$110</f>
        <v>0</v>
      </c>
      <c r="X150" s="150">
        <f>'[1]Book Life'!T48 * $D150 * H$110</f>
        <v>0</v>
      </c>
      <c r="Y150" s="150">
        <f>'[1]Book Life'!U48 * $D150 * I$110</f>
        <v>0</v>
      </c>
      <c r="Z150" s="150">
        <f>'[1]Book Life'!V48 * $D150 * J$110</f>
        <v>0</v>
      </c>
      <c r="AA150" s="150">
        <f>'[1]Book Life'!W48 * $D150 * K$110</f>
        <v>0</v>
      </c>
      <c r="AB150" s="150">
        <f>'[1]Book Life'!X48 * $D150 * L$110</f>
        <v>0</v>
      </c>
      <c r="AC150" s="150">
        <f>'[1]Book Life'!Y48 * $D150 * M$110</f>
        <v>0</v>
      </c>
      <c r="AD150" s="150">
        <f>'[1]Book Life'!Z48 * $D150 * N$110</f>
        <v>0</v>
      </c>
      <c r="AE150" s="150">
        <f>'[1]Book Life'!AA48 * $D150 * O$110</f>
        <v>0</v>
      </c>
      <c r="AF150" s="150">
        <f>'[1]Book Life'!AB48 * $D150 * P$110</f>
        <v>0</v>
      </c>
      <c r="AG150" s="150">
        <f>'[1]Book Life'!AC48 * $D150 * Q$110</f>
        <v>0</v>
      </c>
      <c r="AH150" s="150">
        <f>'[1]Book Life'!AD48 * $D150 * R$110</f>
        <v>0</v>
      </c>
      <c r="AI150" s="150">
        <f>'[1]Book Life'!AE48 * $D150 * S$110</f>
        <v>0</v>
      </c>
      <c r="AJ150" s="150">
        <f>'[1]Book Life'!AF48 * $D150 * T$110</f>
        <v>0</v>
      </c>
      <c r="AK150" s="150">
        <f>'[1]Book Life'!AG48 * $D150 * U$110</f>
        <v>0</v>
      </c>
      <c r="AL150" s="150">
        <f>'[1]Book Life'!AH48 * $D150 * V$110</f>
        <v>0</v>
      </c>
      <c r="AM150" s="150">
        <f>'[1]Book Life'!AI48 * $D150 * W$110</f>
        <v>0</v>
      </c>
      <c r="AN150" s="150">
        <f>'[1]Book Life'!AJ48 * $D150 * X$110</f>
        <v>0</v>
      </c>
      <c r="AO150" s="150">
        <f>'[1]Book Life'!AK48 * $D150 * Y$110</f>
        <v>0</v>
      </c>
      <c r="AP150" s="150">
        <f>'[1]Book Life'!AL48 * $D150 * Z$110</f>
        <v>0</v>
      </c>
      <c r="AQ150" s="150">
        <f>'[1]Book Life'!AM48 * $D150 * AA$110</f>
        <v>0</v>
      </c>
      <c r="AR150" s="150">
        <f>'[1]Book Life'!AN48 * $D150 * AB$110</f>
        <v>0</v>
      </c>
      <c r="AS150" s="150">
        <f>'[1]Book Life'!AO48 * $D150 * AC$110</f>
        <v>0</v>
      </c>
      <c r="AT150" s="150">
        <f>'[1]Book Life'!AP48 * $D150 * AD$110</f>
        <v>0</v>
      </c>
      <c r="AU150" s="150">
        <f>'[1]Book Life'!AQ48 * $D150 * AE$110</f>
        <v>0</v>
      </c>
      <c r="AV150" s="150">
        <f>'[1]Book Life'!AR48 * $D150 * AF$110</f>
        <v>0</v>
      </c>
      <c r="AW150" s="150">
        <f>'[1]Book Life'!AS48 * $D150 * AG$110</f>
        <v>0</v>
      </c>
      <c r="AX150" s="151">
        <f>'[1]Book Life'!AT48 * $D150 * AH$110</f>
        <v>0</v>
      </c>
      <c r="AY150" s="146"/>
      <c r="AZ150" s="146"/>
      <c r="BA150" s="146"/>
      <c r="BB150" s="146"/>
      <c r="BC150" s="146"/>
    </row>
    <row r="151" spans="1:55" x14ac:dyDescent="0.3">
      <c r="A151" s="139"/>
      <c r="C151" s="147">
        <f t="shared" si="57"/>
        <v>2040</v>
      </c>
      <c r="D151" s="148">
        <f t="shared" si="57"/>
        <v>0</v>
      </c>
      <c r="E151" s="136"/>
      <c r="F151" s="149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0">
        <f>'[1]Book Life'!S49 * $D151 * F$110</f>
        <v>0</v>
      </c>
      <c r="X151" s="150">
        <f>'[1]Book Life'!T49 * $D151 * G$110</f>
        <v>0</v>
      </c>
      <c r="Y151" s="150">
        <f>'[1]Book Life'!U49 * $D151 * H$110</f>
        <v>0</v>
      </c>
      <c r="Z151" s="150">
        <f>'[1]Book Life'!V49 * $D151 * I$110</f>
        <v>0</v>
      </c>
      <c r="AA151" s="150">
        <f>'[1]Book Life'!W49 * $D151 * J$110</f>
        <v>0</v>
      </c>
      <c r="AB151" s="150">
        <f>'[1]Book Life'!X49 * $D151 * K$110</f>
        <v>0</v>
      </c>
      <c r="AC151" s="150">
        <f>'[1]Book Life'!Y49 * $D151 * L$110</f>
        <v>0</v>
      </c>
      <c r="AD151" s="150">
        <f>'[1]Book Life'!Z49 * $D151 * M$110</f>
        <v>0</v>
      </c>
      <c r="AE151" s="150">
        <f>'[1]Book Life'!AA49 * $D151 * N$110</f>
        <v>0</v>
      </c>
      <c r="AF151" s="150">
        <f>'[1]Book Life'!AB49 * $D151 * O$110</f>
        <v>0</v>
      </c>
      <c r="AG151" s="150">
        <f>'[1]Book Life'!AC49 * $D151 * P$110</f>
        <v>0</v>
      </c>
      <c r="AH151" s="150">
        <f>'[1]Book Life'!AD49 * $D151 * Q$110</f>
        <v>0</v>
      </c>
      <c r="AI151" s="150">
        <f>'[1]Book Life'!AE49 * $D151 * R$110</f>
        <v>0</v>
      </c>
      <c r="AJ151" s="150">
        <f>'[1]Book Life'!AF49 * $D151 * S$110</f>
        <v>0</v>
      </c>
      <c r="AK151" s="150">
        <f>'[1]Book Life'!AG49 * $D151 * T$110</f>
        <v>0</v>
      </c>
      <c r="AL151" s="150">
        <f>'[1]Book Life'!AH49 * $D151 * U$110</f>
        <v>0</v>
      </c>
      <c r="AM151" s="150">
        <f>'[1]Book Life'!AI49 * $D151 * V$110</f>
        <v>0</v>
      </c>
      <c r="AN151" s="150">
        <f>'[1]Book Life'!AJ49 * $D151 * W$110</f>
        <v>0</v>
      </c>
      <c r="AO151" s="150">
        <f>'[1]Book Life'!AK49 * $D151 * X$110</f>
        <v>0</v>
      </c>
      <c r="AP151" s="150">
        <f>'[1]Book Life'!AL49 * $D151 * Y$110</f>
        <v>0</v>
      </c>
      <c r="AQ151" s="150">
        <f>'[1]Book Life'!AM49 * $D151 * Z$110</f>
        <v>0</v>
      </c>
      <c r="AR151" s="150">
        <f>'[1]Book Life'!AN49 * $D151 * AA$110</f>
        <v>0</v>
      </c>
      <c r="AS151" s="150">
        <f>'[1]Book Life'!AO49 * $D151 * AB$110</f>
        <v>0</v>
      </c>
      <c r="AT151" s="150">
        <f>'[1]Book Life'!AP49 * $D151 * AC$110</f>
        <v>0</v>
      </c>
      <c r="AU151" s="150">
        <f>'[1]Book Life'!AQ49 * $D151 * AD$110</f>
        <v>0</v>
      </c>
      <c r="AV151" s="150">
        <f>'[1]Book Life'!AR49 * $D151 * AE$110</f>
        <v>0</v>
      </c>
      <c r="AW151" s="150">
        <f>'[1]Book Life'!AS49 * $D151 * AF$110</f>
        <v>0</v>
      </c>
      <c r="AX151" s="151">
        <f>'[1]Book Life'!AT49 * $D151 * AG$110</f>
        <v>0</v>
      </c>
      <c r="AY151" s="146"/>
      <c r="AZ151" s="146"/>
      <c r="BA151" s="146"/>
      <c r="BB151" s="146"/>
      <c r="BC151" s="146"/>
    </row>
    <row r="152" spans="1:55" x14ac:dyDescent="0.3">
      <c r="A152" s="139"/>
      <c r="C152" s="147">
        <f t="shared" si="57"/>
        <v>2041</v>
      </c>
      <c r="D152" s="148">
        <f t="shared" si="57"/>
        <v>0</v>
      </c>
      <c r="E152" s="136"/>
      <c r="F152" s="149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0">
        <f>'[1]Book Life'!T50 * $D152 * F$110</f>
        <v>0</v>
      </c>
      <c r="Y152" s="150">
        <f>'[1]Book Life'!U50 * $D152 * G$110</f>
        <v>0</v>
      </c>
      <c r="Z152" s="150">
        <f>'[1]Book Life'!V50 * $D152 * H$110</f>
        <v>0</v>
      </c>
      <c r="AA152" s="150">
        <f>'[1]Book Life'!W50 * $D152 * I$110</f>
        <v>0</v>
      </c>
      <c r="AB152" s="150">
        <f>'[1]Book Life'!X50 * $D152 * J$110</f>
        <v>0</v>
      </c>
      <c r="AC152" s="150">
        <f>'[1]Book Life'!Y50 * $D152 * K$110</f>
        <v>0</v>
      </c>
      <c r="AD152" s="150">
        <f>'[1]Book Life'!Z50 * $D152 * L$110</f>
        <v>0</v>
      </c>
      <c r="AE152" s="150">
        <f>'[1]Book Life'!AA50 * $D152 * M$110</f>
        <v>0</v>
      </c>
      <c r="AF152" s="150">
        <f>'[1]Book Life'!AB50 * $D152 * N$110</f>
        <v>0</v>
      </c>
      <c r="AG152" s="150">
        <f>'[1]Book Life'!AC50 * $D152 * O$110</f>
        <v>0</v>
      </c>
      <c r="AH152" s="150">
        <f>'[1]Book Life'!AD50 * $D152 * P$110</f>
        <v>0</v>
      </c>
      <c r="AI152" s="150">
        <f>'[1]Book Life'!AE50 * $D152 * Q$110</f>
        <v>0</v>
      </c>
      <c r="AJ152" s="150">
        <f>'[1]Book Life'!AF50 * $D152 * R$110</f>
        <v>0</v>
      </c>
      <c r="AK152" s="150">
        <f>'[1]Book Life'!AG50 * $D152 * S$110</f>
        <v>0</v>
      </c>
      <c r="AL152" s="150">
        <f>'[1]Book Life'!AH50 * $D152 * T$110</f>
        <v>0</v>
      </c>
      <c r="AM152" s="150">
        <f>'[1]Book Life'!AI50 * $D152 * U$110</f>
        <v>0</v>
      </c>
      <c r="AN152" s="150">
        <f>'[1]Book Life'!AJ50 * $D152 * V$110</f>
        <v>0</v>
      </c>
      <c r="AO152" s="150">
        <f>'[1]Book Life'!AK50 * $D152 * W$110</f>
        <v>0</v>
      </c>
      <c r="AP152" s="150">
        <f>'[1]Book Life'!AL50 * $D152 * X$110</f>
        <v>0</v>
      </c>
      <c r="AQ152" s="150">
        <f>'[1]Book Life'!AM50 * $D152 * Y$110</f>
        <v>0</v>
      </c>
      <c r="AR152" s="150">
        <f>'[1]Book Life'!AN50 * $D152 * Z$110</f>
        <v>0</v>
      </c>
      <c r="AS152" s="150">
        <f>'[1]Book Life'!AO50 * $D152 * AA$110</f>
        <v>0</v>
      </c>
      <c r="AT152" s="150">
        <f>'[1]Book Life'!AP50 * $D152 * AB$110</f>
        <v>0</v>
      </c>
      <c r="AU152" s="150">
        <f>'[1]Book Life'!AQ50 * $D152 * AC$110</f>
        <v>0</v>
      </c>
      <c r="AV152" s="150">
        <f>'[1]Book Life'!AR50 * $D152 * AD$110</f>
        <v>0</v>
      </c>
      <c r="AW152" s="150">
        <f>'[1]Book Life'!AS50 * $D152 * AE$110</f>
        <v>0</v>
      </c>
      <c r="AX152" s="151">
        <f>'[1]Book Life'!AT50 * $D152 * AF$110</f>
        <v>0</v>
      </c>
      <c r="AY152" s="146"/>
      <c r="AZ152" s="146"/>
      <c r="BA152" s="146"/>
      <c r="BB152" s="146"/>
      <c r="BC152" s="146"/>
    </row>
    <row r="153" spans="1:55" x14ac:dyDescent="0.3">
      <c r="A153" s="139"/>
      <c r="C153" s="147">
        <f t="shared" si="57"/>
        <v>2042</v>
      </c>
      <c r="D153" s="148">
        <f t="shared" si="57"/>
        <v>0</v>
      </c>
      <c r="E153" s="136"/>
      <c r="F153" s="149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0">
        <f>'[1]Book Life'!U51 * $D153 * F$110</f>
        <v>0</v>
      </c>
      <c r="Z153" s="150">
        <f>'[1]Book Life'!V51 * $D153 * G$110</f>
        <v>0</v>
      </c>
      <c r="AA153" s="150">
        <f>'[1]Book Life'!W51 * $D153 * H$110</f>
        <v>0</v>
      </c>
      <c r="AB153" s="150">
        <f>'[1]Book Life'!X51 * $D153 * I$110</f>
        <v>0</v>
      </c>
      <c r="AC153" s="150">
        <f>'[1]Book Life'!Y51 * $D153 * J$110</f>
        <v>0</v>
      </c>
      <c r="AD153" s="150">
        <f>'[1]Book Life'!Z51 * $D153 * K$110</f>
        <v>0</v>
      </c>
      <c r="AE153" s="150">
        <f>'[1]Book Life'!AA51 * $D153 * L$110</f>
        <v>0</v>
      </c>
      <c r="AF153" s="150">
        <f>'[1]Book Life'!AB51 * $D153 * M$110</f>
        <v>0</v>
      </c>
      <c r="AG153" s="150">
        <f>'[1]Book Life'!AC51 * $D153 * N$110</f>
        <v>0</v>
      </c>
      <c r="AH153" s="150">
        <f>'[1]Book Life'!AD51 * $D153 * O$110</f>
        <v>0</v>
      </c>
      <c r="AI153" s="150">
        <f>'[1]Book Life'!AE51 * $D153 * P$110</f>
        <v>0</v>
      </c>
      <c r="AJ153" s="150">
        <f>'[1]Book Life'!AF51 * $D153 * Q$110</f>
        <v>0</v>
      </c>
      <c r="AK153" s="150">
        <f>'[1]Book Life'!AG51 * $D153 * R$110</f>
        <v>0</v>
      </c>
      <c r="AL153" s="150">
        <f>'[1]Book Life'!AH51 * $D153 * S$110</f>
        <v>0</v>
      </c>
      <c r="AM153" s="150">
        <f>'[1]Book Life'!AI51 * $D153 * T$110</f>
        <v>0</v>
      </c>
      <c r="AN153" s="150">
        <f>'[1]Book Life'!AJ51 * $D153 * U$110</f>
        <v>0</v>
      </c>
      <c r="AO153" s="150">
        <f>'[1]Book Life'!AK51 * $D153 * V$110</f>
        <v>0</v>
      </c>
      <c r="AP153" s="150">
        <f>'[1]Book Life'!AL51 * $D153 * W$110</f>
        <v>0</v>
      </c>
      <c r="AQ153" s="150">
        <f>'[1]Book Life'!AM51 * $D153 * X$110</f>
        <v>0</v>
      </c>
      <c r="AR153" s="150">
        <f>'[1]Book Life'!AN51 * $D153 * Y$110</f>
        <v>0</v>
      </c>
      <c r="AS153" s="150">
        <f>'[1]Book Life'!AO51 * $D153 * Z$110</f>
        <v>0</v>
      </c>
      <c r="AT153" s="150">
        <f>'[1]Book Life'!AP51 * $D153 * AA$110</f>
        <v>0</v>
      </c>
      <c r="AU153" s="150">
        <f>'[1]Book Life'!AQ51 * $D153 * AB$110</f>
        <v>0</v>
      </c>
      <c r="AV153" s="150">
        <f>'[1]Book Life'!AR51 * $D153 * AC$110</f>
        <v>0</v>
      </c>
      <c r="AW153" s="150">
        <f>'[1]Book Life'!AS51 * $D153 * AD$110</f>
        <v>0</v>
      </c>
      <c r="AX153" s="151">
        <f>'[1]Book Life'!AT51 * $D153 * AE$110</f>
        <v>0</v>
      </c>
      <c r="AY153" s="146"/>
      <c r="AZ153" s="146"/>
      <c r="BA153" s="146"/>
      <c r="BB153" s="146"/>
      <c r="BC153" s="146"/>
    </row>
    <row r="154" spans="1:55" x14ac:dyDescent="0.3">
      <c r="A154" s="139"/>
      <c r="C154" s="153">
        <f t="shared" si="57"/>
        <v>2043</v>
      </c>
      <c r="D154" s="154">
        <f t="shared" si="57"/>
        <v>0</v>
      </c>
      <c r="E154" s="53"/>
      <c r="F154" s="155"/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7">
        <f>'[1]Book Life'!V52 * $D154 * F$110</f>
        <v>0</v>
      </c>
      <c r="AA154" s="157">
        <f>'[1]Book Life'!W52 * $D154 * G$110</f>
        <v>0</v>
      </c>
      <c r="AB154" s="157">
        <f>'[1]Book Life'!X52 * $D154 * H$110</f>
        <v>0</v>
      </c>
      <c r="AC154" s="157">
        <f>'[1]Book Life'!Y52 * $D154 * I$110</f>
        <v>0</v>
      </c>
      <c r="AD154" s="157">
        <f>'[1]Book Life'!Z52 * $D154 * J$110</f>
        <v>0</v>
      </c>
      <c r="AE154" s="157">
        <f>'[1]Book Life'!AA52 * $D154 * K$110</f>
        <v>0</v>
      </c>
      <c r="AF154" s="157">
        <f>'[1]Book Life'!AB52 * $D154 * L$110</f>
        <v>0</v>
      </c>
      <c r="AG154" s="157">
        <f>'[1]Book Life'!AC52 * $D154 * M$110</f>
        <v>0</v>
      </c>
      <c r="AH154" s="157">
        <f>'[1]Book Life'!AD52 * $D154 * N$110</f>
        <v>0</v>
      </c>
      <c r="AI154" s="157">
        <f>'[1]Book Life'!AE52 * $D154 * O$110</f>
        <v>0</v>
      </c>
      <c r="AJ154" s="157">
        <f>'[1]Book Life'!AF52 * $D154 * P$110</f>
        <v>0</v>
      </c>
      <c r="AK154" s="157">
        <f>'[1]Book Life'!AG52 * $D154 * Q$110</f>
        <v>0</v>
      </c>
      <c r="AL154" s="157">
        <f>'[1]Book Life'!AH52 * $D154 * R$110</f>
        <v>0</v>
      </c>
      <c r="AM154" s="157">
        <f>'[1]Book Life'!AI52 * $D154 * S$110</f>
        <v>0</v>
      </c>
      <c r="AN154" s="157">
        <f>'[1]Book Life'!AJ52 * $D154 * T$110</f>
        <v>0</v>
      </c>
      <c r="AO154" s="157">
        <f>'[1]Book Life'!AK52 * $D154 * U$110</f>
        <v>0</v>
      </c>
      <c r="AP154" s="157">
        <f>'[1]Book Life'!AL52 * $D154 * V$110</f>
        <v>0</v>
      </c>
      <c r="AQ154" s="157">
        <f>'[1]Book Life'!AM52 * $D154 * W$110</f>
        <v>0</v>
      </c>
      <c r="AR154" s="157">
        <f>'[1]Book Life'!AN52 * $D154 * X$110</f>
        <v>0</v>
      </c>
      <c r="AS154" s="157">
        <f>'[1]Book Life'!AO52 * $D154 * Y$110</f>
        <v>0</v>
      </c>
      <c r="AT154" s="157">
        <f>'[1]Book Life'!AP52 * $D154 * Z$110</f>
        <v>0</v>
      </c>
      <c r="AU154" s="157">
        <f>'[1]Book Life'!AQ52 * $D154 * AA$110</f>
        <v>0</v>
      </c>
      <c r="AV154" s="157">
        <f>'[1]Book Life'!AR52 * $D154 * AB$110</f>
        <v>0</v>
      </c>
      <c r="AW154" s="157">
        <f>'[1]Book Life'!AS52 * $D154 * AC$110</f>
        <v>0</v>
      </c>
      <c r="AX154" s="158">
        <f>'[1]Book Life'!AT52 * $D154 * AD$110</f>
        <v>0</v>
      </c>
      <c r="AY154" s="146"/>
      <c r="AZ154" s="146"/>
      <c r="BA154" s="146"/>
      <c r="BB154" s="146"/>
      <c r="BC154" s="146"/>
    </row>
    <row r="155" spans="1:55" x14ac:dyDescent="0.3">
      <c r="B155" s="6"/>
      <c r="C155" s="6"/>
      <c r="D155" s="6"/>
      <c r="E155" s="53"/>
      <c r="F155" s="53"/>
      <c r="G155" s="53"/>
      <c r="H155" s="53"/>
      <c r="I155" s="53"/>
      <c r="J155" s="53"/>
      <c r="K155" s="53"/>
      <c r="L155" s="53"/>
      <c r="M155" s="56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6"/>
      <c r="AZ155" s="6"/>
      <c r="BA155" s="6"/>
      <c r="BB155" s="6"/>
      <c r="BC155" s="6"/>
    </row>
    <row r="156" spans="1:55" ht="18" x14ac:dyDescent="0.35">
      <c r="B156" s="55" t="s">
        <v>98</v>
      </c>
      <c r="C156" s="128"/>
      <c r="D156" s="6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6"/>
      <c r="AZ156" s="6"/>
      <c r="BA156" s="6"/>
      <c r="BB156" s="6"/>
      <c r="BC156" s="6"/>
    </row>
    <row r="157" spans="1:55" x14ac:dyDescent="0.3">
      <c r="B157" s="6"/>
      <c r="C157" s="6"/>
      <c r="D157" s="6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6"/>
      <c r="AZ157" s="6"/>
      <c r="BA157" s="6"/>
      <c r="BB157" s="6"/>
      <c r="BC157" s="6"/>
    </row>
    <row r="158" spans="1:55" x14ac:dyDescent="0.3">
      <c r="A158" s="28"/>
      <c r="C158" s="28" t="s">
        <v>99</v>
      </c>
      <c r="D158" s="6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6"/>
      <c r="AZ158" s="6"/>
      <c r="BA158" s="6"/>
      <c r="BB158" s="6"/>
      <c r="BC158" s="6"/>
    </row>
    <row r="159" spans="1:55" x14ac:dyDescent="0.3">
      <c r="A159" s="28"/>
      <c r="B159" s="28"/>
      <c r="C159" s="6" t="s">
        <v>85</v>
      </c>
      <c r="D159" s="6"/>
      <c r="E159" s="81"/>
      <c r="F159" s="68">
        <f t="shared" ref="F159:Y159" si="58">E161</f>
        <v>0</v>
      </c>
      <c r="G159" s="68">
        <f t="shared" si="58"/>
        <v>0</v>
      </c>
      <c r="H159" s="68">
        <f t="shared" si="58"/>
        <v>0</v>
      </c>
      <c r="I159" s="68">
        <f t="shared" si="58"/>
        <v>0</v>
      </c>
      <c r="J159" s="68">
        <f t="shared" si="58"/>
        <v>0</v>
      </c>
      <c r="K159" s="68">
        <f t="shared" si="58"/>
        <v>0</v>
      </c>
      <c r="L159" s="68">
        <f t="shared" si="58"/>
        <v>0</v>
      </c>
      <c r="M159" s="68">
        <f t="shared" si="58"/>
        <v>0</v>
      </c>
      <c r="N159" s="68">
        <f t="shared" si="58"/>
        <v>0</v>
      </c>
      <c r="O159" s="68">
        <f t="shared" si="58"/>
        <v>0</v>
      </c>
      <c r="P159" s="68">
        <f t="shared" si="58"/>
        <v>0</v>
      </c>
      <c r="Q159" s="68">
        <f t="shared" si="58"/>
        <v>0</v>
      </c>
      <c r="R159" s="68">
        <f t="shared" si="58"/>
        <v>0</v>
      </c>
      <c r="S159" s="68">
        <f t="shared" si="58"/>
        <v>0</v>
      </c>
      <c r="T159" s="68">
        <f t="shared" si="58"/>
        <v>0</v>
      </c>
      <c r="U159" s="68">
        <f t="shared" si="58"/>
        <v>0</v>
      </c>
      <c r="V159" s="68">
        <f t="shared" si="58"/>
        <v>0</v>
      </c>
      <c r="W159" s="68">
        <f t="shared" si="58"/>
        <v>0</v>
      </c>
      <c r="X159" s="68">
        <f t="shared" si="58"/>
        <v>0</v>
      </c>
      <c r="Y159" s="68">
        <f t="shared" si="58"/>
        <v>0</v>
      </c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9"/>
      <c r="AY159" s="6"/>
      <c r="AZ159" s="6"/>
      <c r="BA159" s="6"/>
      <c r="BB159" s="6"/>
      <c r="BC159" s="6"/>
    </row>
    <row r="160" spans="1:55" x14ac:dyDescent="0.3">
      <c r="B160" s="6"/>
      <c r="C160" s="6" t="s">
        <v>86</v>
      </c>
      <c r="D160" s="6"/>
      <c r="E160" s="83"/>
      <c r="F160" s="44">
        <f t="shared" ref="F160:Y160" si="59">0*F225</f>
        <v>0</v>
      </c>
      <c r="G160" s="44">
        <f t="shared" si="59"/>
        <v>0</v>
      </c>
      <c r="H160" s="44">
        <f t="shared" si="59"/>
        <v>0</v>
      </c>
      <c r="I160" s="44">
        <f t="shared" si="59"/>
        <v>0</v>
      </c>
      <c r="J160" s="44">
        <f t="shared" si="59"/>
        <v>0</v>
      </c>
      <c r="K160" s="44">
        <f t="shared" si="59"/>
        <v>0</v>
      </c>
      <c r="L160" s="44">
        <f t="shared" si="59"/>
        <v>0</v>
      </c>
      <c r="M160" s="44">
        <f t="shared" si="59"/>
        <v>0</v>
      </c>
      <c r="N160" s="44">
        <f t="shared" si="59"/>
        <v>0</v>
      </c>
      <c r="O160" s="44">
        <f t="shared" si="59"/>
        <v>0</v>
      </c>
      <c r="P160" s="44">
        <f t="shared" si="59"/>
        <v>0</v>
      </c>
      <c r="Q160" s="44">
        <f t="shared" si="59"/>
        <v>0</v>
      </c>
      <c r="R160" s="44">
        <f t="shared" si="59"/>
        <v>0</v>
      </c>
      <c r="S160" s="44">
        <f t="shared" si="59"/>
        <v>0</v>
      </c>
      <c r="T160" s="44">
        <f t="shared" si="59"/>
        <v>0</v>
      </c>
      <c r="U160" s="44">
        <f t="shared" si="59"/>
        <v>0</v>
      </c>
      <c r="V160" s="44">
        <f t="shared" si="59"/>
        <v>0</v>
      </c>
      <c r="W160" s="44">
        <f t="shared" si="59"/>
        <v>0</v>
      </c>
      <c r="X160" s="44">
        <f t="shared" si="59"/>
        <v>0</v>
      </c>
      <c r="Y160" s="44">
        <f t="shared" si="59"/>
        <v>0</v>
      </c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73"/>
      <c r="AY160" s="6"/>
      <c r="AZ160" s="6"/>
      <c r="BA160" s="6"/>
      <c r="BB160" s="6"/>
      <c r="BC160" s="6"/>
    </row>
    <row r="161" spans="1:55" x14ac:dyDescent="0.3">
      <c r="A161" s="128"/>
      <c r="B161" s="128"/>
      <c r="C161" s="6" t="s">
        <v>87</v>
      </c>
      <c r="D161" s="6"/>
      <c r="E161" s="136">
        <f>0</f>
        <v>0</v>
      </c>
      <c r="F161" s="136">
        <f t="shared" ref="F161:Y161" si="60">F159-F160</f>
        <v>0</v>
      </c>
      <c r="G161" s="136">
        <f t="shared" si="60"/>
        <v>0</v>
      </c>
      <c r="H161" s="136">
        <f t="shared" si="60"/>
        <v>0</v>
      </c>
      <c r="I161" s="136">
        <f t="shared" si="60"/>
        <v>0</v>
      </c>
      <c r="J161" s="136">
        <f t="shared" si="60"/>
        <v>0</v>
      </c>
      <c r="K161" s="136">
        <f t="shared" si="60"/>
        <v>0</v>
      </c>
      <c r="L161" s="136">
        <f t="shared" si="60"/>
        <v>0</v>
      </c>
      <c r="M161" s="136">
        <f t="shared" si="60"/>
        <v>0</v>
      </c>
      <c r="N161" s="136">
        <f t="shared" si="60"/>
        <v>0</v>
      </c>
      <c r="O161" s="136">
        <f t="shared" si="60"/>
        <v>0</v>
      </c>
      <c r="P161" s="136">
        <f t="shared" si="60"/>
        <v>0</v>
      </c>
      <c r="Q161" s="136">
        <f t="shared" si="60"/>
        <v>0</v>
      </c>
      <c r="R161" s="136">
        <f t="shared" si="60"/>
        <v>0</v>
      </c>
      <c r="S161" s="136">
        <f t="shared" si="60"/>
        <v>0</v>
      </c>
      <c r="T161" s="136">
        <f t="shared" si="60"/>
        <v>0</v>
      </c>
      <c r="U161" s="136">
        <f t="shared" si="60"/>
        <v>0</v>
      </c>
      <c r="V161" s="136">
        <f t="shared" si="60"/>
        <v>0</v>
      </c>
      <c r="W161" s="136">
        <f t="shared" si="60"/>
        <v>0</v>
      </c>
      <c r="X161" s="136">
        <f t="shared" si="60"/>
        <v>0</v>
      </c>
      <c r="Y161" s="136">
        <f t="shared" si="60"/>
        <v>0</v>
      </c>
      <c r="Z161" s="136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6"/>
      <c r="AZ161" s="6"/>
      <c r="BA161" s="6"/>
      <c r="BB161" s="6"/>
      <c r="BC161" s="6"/>
    </row>
    <row r="162" spans="1:55" x14ac:dyDescent="0.3">
      <c r="B162" s="6"/>
      <c r="C162" s="6"/>
      <c r="D162" s="6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6"/>
      <c r="AZ162" s="6"/>
      <c r="BA162" s="6"/>
      <c r="BB162" s="6"/>
      <c r="BC162" s="6"/>
    </row>
    <row r="163" spans="1:55" x14ac:dyDescent="0.3">
      <c r="A163" s="28"/>
      <c r="C163" s="28" t="s">
        <v>100</v>
      </c>
      <c r="D163" s="6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6"/>
      <c r="AZ163" s="6"/>
      <c r="BA163" s="6"/>
      <c r="BB163" s="6"/>
      <c r="BC163" s="6"/>
    </row>
    <row r="164" spans="1:55" x14ac:dyDescent="0.3">
      <c r="B164" s="6"/>
      <c r="C164" s="6" t="s">
        <v>85</v>
      </c>
      <c r="D164" s="6"/>
      <c r="E164" s="81"/>
      <c r="F164" s="130">
        <f t="shared" ref="F164:AU164" si="61">E167</f>
        <v>0</v>
      </c>
      <c r="G164" s="130">
        <f t="shared" si="61"/>
        <v>0</v>
      </c>
      <c r="H164" s="130">
        <f t="shared" si="61"/>
        <v>0</v>
      </c>
      <c r="I164" s="130">
        <f t="shared" si="61"/>
        <v>84366.837562526271</v>
      </c>
      <c r="J164" s="130">
        <f t="shared" si="61"/>
        <v>50620.102537515762</v>
      </c>
      <c r="K164" s="130">
        <f t="shared" si="61"/>
        <v>30372.061522509455</v>
      </c>
      <c r="L164" s="130">
        <f t="shared" si="61"/>
        <v>18223.236913505672</v>
      </c>
      <c r="M164" s="130">
        <f t="shared" si="61"/>
        <v>6074.4123045018896</v>
      </c>
      <c r="N164" s="130">
        <f t="shared" si="61"/>
        <v>0</v>
      </c>
      <c r="O164" s="130">
        <f t="shared" si="61"/>
        <v>0</v>
      </c>
      <c r="P164" s="130">
        <f t="shared" si="61"/>
        <v>0</v>
      </c>
      <c r="Q164" s="130">
        <f t="shared" si="61"/>
        <v>0</v>
      </c>
      <c r="R164" s="130">
        <f t="shared" si="61"/>
        <v>0</v>
      </c>
      <c r="S164" s="130">
        <f t="shared" si="61"/>
        <v>0</v>
      </c>
      <c r="T164" s="130">
        <f t="shared" si="61"/>
        <v>0</v>
      </c>
      <c r="U164" s="130">
        <f t="shared" si="61"/>
        <v>0</v>
      </c>
      <c r="V164" s="130">
        <f t="shared" si="61"/>
        <v>0</v>
      </c>
      <c r="W164" s="130">
        <f t="shared" si="61"/>
        <v>0</v>
      </c>
      <c r="X164" s="130">
        <f t="shared" si="61"/>
        <v>0</v>
      </c>
      <c r="Y164" s="130">
        <f t="shared" si="61"/>
        <v>0</v>
      </c>
      <c r="Z164" s="130">
        <f t="shared" si="61"/>
        <v>0</v>
      </c>
      <c r="AA164" s="130">
        <f t="shared" si="61"/>
        <v>0</v>
      </c>
      <c r="AB164" s="130">
        <f t="shared" si="61"/>
        <v>0</v>
      </c>
      <c r="AC164" s="130">
        <f t="shared" si="61"/>
        <v>0</v>
      </c>
      <c r="AD164" s="130">
        <f t="shared" si="61"/>
        <v>0</v>
      </c>
      <c r="AE164" s="130">
        <f t="shared" si="61"/>
        <v>0</v>
      </c>
      <c r="AF164" s="130">
        <f t="shared" si="61"/>
        <v>0</v>
      </c>
      <c r="AG164" s="130">
        <f t="shared" si="61"/>
        <v>0</v>
      </c>
      <c r="AH164" s="130">
        <f t="shared" si="61"/>
        <v>0</v>
      </c>
      <c r="AI164" s="130">
        <f t="shared" si="61"/>
        <v>0</v>
      </c>
      <c r="AJ164" s="130">
        <f t="shared" si="61"/>
        <v>0</v>
      </c>
      <c r="AK164" s="130">
        <f t="shared" si="61"/>
        <v>0</v>
      </c>
      <c r="AL164" s="130">
        <f t="shared" si="61"/>
        <v>0</v>
      </c>
      <c r="AM164" s="130">
        <f t="shared" si="61"/>
        <v>0</v>
      </c>
      <c r="AN164" s="130">
        <f t="shared" si="61"/>
        <v>0</v>
      </c>
      <c r="AO164" s="130">
        <f t="shared" si="61"/>
        <v>0</v>
      </c>
      <c r="AP164" s="130">
        <f t="shared" si="61"/>
        <v>0</v>
      </c>
      <c r="AQ164" s="130">
        <f t="shared" si="61"/>
        <v>0</v>
      </c>
      <c r="AR164" s="130">
        <f t="shared" si="61"/>
        <v>0</v>
      </c>
      <c r="AS164" s="130">
        <f t="shared" si="61"/>
        <v>0</v>
      </c>
      <c r="AT164" s="130">
        <f t="shared" si="61"/>
        <v>0</v>
      </c>
      <c r="AU164" s="130">
        <f t="shared" si="61"/>
        <v>0</v>
      </c>
      <c r="AV164" s="130"/>
      <c r="AW164" s="130"/>
      <c r="AX164" s="131"/>
      <c r="AY164" s="159"/>
      <c r="AZ164" s="159"/>
      <c r="BA164" s="159"/>
      <c r="BB164" s="159"/>
      <c r="BC164" s="159"/>
    </row>
    <row r="165" spans="1:55" x14ac:dyDescent="0.3">
      <c r="B165" s="6"/>
      <c r="C165" s="17" t="s">
        <v>89</v>
      </c>
      <c r="D165" s="6"/>
      <c r="E165" s="96"/>
      <c r="F165" s="132">
        <f t="array" ref="F165:Z165">TRANSPOSE(D176:D196)</f>
        <v>0</v>
      </c>
      <c r="G165" s="132">
        <v>0</v>
      </c>
      <c r="H165" s="132">
        <v>105458.54695315784</v>
      </c>
      <c r="I165" s="132">
        <v>0</v>
      </c>
      <c r="J165" s="132">
        <v>0</v>
      </c>
      <c r="K165" s="132">
        <v>0</v>
      </c>
      <c r="L165" s="132">
        <v>0</v>
      </c>
      <c r="M165" s="132">
        <v>0</v>
      </c>
      <c r="N165" s="132">
        <v>0</v>
      </c>
      <c r="O165" s="132">
        <v>0</v>
      </c>
      <c r="P165" s="132">
        <v>0</v>
      </c>
      <c r="Q165" s="132">
        <v>0</v>
      </c>
      <c r="R165" s="132">
        <v>0</v>
      </c>
      <c r="S165" s="132">
        <v>0</v>
      </c>
      <c r="T165" s="132">
        <v>0</v>
      </c>
      <c r="U165" s="132">
        <v>0</v>
      </c>
      <c r="V165" s="132">
        <v>0</v>
      </c>
      <c r="W165" s="132">
        <v>0</v>
      </c>
      <c r="X165" s="132">
        <v>0</v>
      </c>
      <c r="Y165" s="132">
        <v>0</v>
      </c>
      <c r="Z165" s="132">
        <v>0</v>
      </c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1"/>
      <c r="AY165" s="6"/>
      <c r="AZ165" s="6"/>
      <c r="BA165" s="6"/>
      <c r="BB165" s="6"/>
      <c r="BC165" s="6"/>
    </row>
    <row r="166" spans="1:55" x14ac:dyDescent="0.3">
      <c r="A166" s="128"/>
      <c r="B166" s="128"/>
      <c r="C166" s="6" t="s">
        <v>86</v>
      </c>
      <c r="D166" s="6"/>
      <c r="E166" s="83"/>
      <c r="F166" s="44">
        <f t="shared" ref="F166:AU166" si="62">SUM(F176:F196)</f>
        <v>0</v>
      </c>
      <c r="G166" s="125">
        <f t="shared" si="62"/>
        <v>0</v>
      </c>
      <c r="H166" s="125">
        <f t="shared" si="62"/>
        <v>21091.709390631571</v>
      </c>
      <c r="I166" s="125">
        <f t="shared" si="62"/>
        <v>33746.735025010508</v>
      </c>
      <c r="J166" s="125">
        <f t="shared" si="62"/>
        <v>20248.041015006307</v>
      </c>
      <c r="K166" s="125">
        <f t="shared" si="62"/>
        <v>12148.824609003783</v>
      </c>
      <c r="L166" s="125">
        <f t="shared" si="62"/>
        <v>12148.824609003783</v>
      </c>
      <c r="M166" s="125">
        <f t="shared" si="62"/>
        <v>6074.4123045018914</v>
      </c>
      <c r="N166" s="125">
        <f t="shared" si="62"/>
        <v>0</v>
      </c>
      <c r="O166" s="125">
        <f t="shared" si="62"/>
        <v>0</v>
      </c>
      <c r="P166" s="125">
        <f t="shared" si="62"/>
        <v>0</v>
      </c>
      <c r="Q166" s="125">
        <f t="shared" si="62"/>
        <v>0</v>
      </c>
      <c r="R166" s="125">
        <f t="shared" si="62"/>
        <v>0</v>
      </c>
      <c r="S166" s="125">
        <f t="shared" si="62"/>
        <v>0</v>
      </c>
      <c r="T166" s="125">
        <f t="shared" si="62"/>
        <v>0</v>
      </c>
      <c r="U166" s="125">
        <f t="shared" si="62"/>
        <v>0</v>
      </c>
      <c r="V166" s="125">
        <f t="shared" si="62"/>
        <v>0</v>
      </c>
      <c r="W166" s="125">
        <f t="shared" si="62"/>
        <v>0</v>
      </c>
      <c r="X166" s="125">
        <f t="shared" si="62"/>
        <v>0</v>
      </c>
      <c r="Y166" s="125">
        <f t="shared" si="62"/>
        <v>0</v>
      </c>
      <c r="Z166" s="125">
        <f t="shared" si="62"/>
        <v>0</v>
      </c>
      <c r="AA166" s="125">
        <f t="shared" si="62"/>
        <v>0</v>
      </c>
      <c r="AB166" s="125">
        <f t="shared" si="62"/>
        <v>0</v>
      </c>
      <c r="AC166" s="125">
        <f t="shared" si="62"/>
        <v>0</v>
      </c>
      <c r="AD166" s="125">
        <f t="shared" si="62"/>
        <v>0</v>
      </c>
      <c r="AE166" s="125">
        <f t="shared" si="62"/>
        <v>0</v>
      </c>
      <c r="AF166" s="125">
        <f t="shared" si="62"/>
        <v>0</v>
      </c>
      <c r="AG166" s="125">
        <f t="shared" si="62"/>
        <v>0</v>
      </c>
      <c r="AH166" s="125">
        <f t="shared" si="62"/>
        <v>0</v>
      </c>
      <c r="AI166" s="125">
        <f t="shared" si="62"/>
        <v>0</v>
      </c>
      <c r="AJ166" s="125">
        <f t="shared" si="62"/>
        <v>0</v>
      </c>
      <c r="AK166" s="125">
        <f t="shared" si="62"/>
        <v>0</v>
      </c>
      <c r="AL166" s="125">
        <f t="shared" si="62"/>
        <v>0</v>
      </c>
      <c r="AM166" s="125">
        <f t="shared" si="62"/>
        <v>0</v>
      </c>
      <c r="AN166" s="125">
        <f t="shared" si="62"/>
        <v>0</v>
      </c>
      <c r="AO166" s="125">
        <f t="shared" si="62"/>
        <v>0</v>
      </c>
      <c r="AP166" s="125">
        <f t="shared" si="62"/>
        <v>0</v>
      </c>
      <c r="AQ166" s="125">
        <f t="shared" si="62"/>
        <v>0</v>
      </c>
      <c r="AR166" s="125">
        <f t="shared" si="62"/>
        <v>0</v>
      </c>
      <c r="AS166" s="125">
        <f t="shared" si="62"/>
        <v>0</v>
      </c>
      <c r="AT166" s="125">
        <f t="shared" si="62"/>
        <v>0</v>
      </c>
      <c r="AU166" s="125">
        <f t="shared" si="62"/>
        <v>0</v>
      </c>
      <c r="AV166" s="125"/>
      <c r="AW166" s="125"/>
      <c r="AX166" s="126"/>
      <c r="AY166" s="159"/>
      <c r="AZ166" s="159"/>
      <c r="BA166" s="159"/>
      <c r="BB166" s="159"/>
      <c r="BC166" s="159"/>
    </row>
    <row r="167" spans="1:55" x14ac:dyDescent="0.3">
      <c r="B167" s="6"/>
      <c r="C167" s="6" t="s">
        <v>87</v>
      </c>
      <c r="D167" s="6"/>
      <c r="E167" s="53">
        <v>0</v>
      </c>
      <c r="F167" s="53">
        <f t="shared" ref="F167:AU167" si="63">F164+F165-F166</f>
        <v>0</v>
      </c>
      <c r="G167" s="53">
        <f t="shared" si="63"/>
        <v>0</v>
      </c>
      <c r="H167" s="53">
        <f t="shared" si="63"/>
        <v>84366.837562526271</v>
      </c>
      <c r="I167" s="53">
        <f t="shared" si="63"/>
        <v>50620.102537515762</v>
      </c>
      <c r="J167" s="53">
        <f t="shared" si="63"/>
        <v>30372.061522509455</v>
      </c>
      <c r="K167" s="53">
        <f t="shared" si="63"/>
        <v>18223.236913505672</v>
      </c>
      <c r="L167" s="53">
        <f t="shared" si="63"/>
        <v>6074.4123045018896</v>
      </c>
      <c r="M167" s="53">
        <f t="shared" si="63"/>
        <v>0</v>
      </c>
      <c r="N167" s="53">
        <f t="shared" si="63"/>
        <v>0</v>
      </c>
      <c r="O167" s="53">
        <f t="shared" si="63"/>
        <v>0</v>
      </c>
      <c r="P167" s="53">
        <f t="shared" si="63"/>
        <v>0</v>
      </c>
      <c r="Q167" s="53">
        <f t="shared" si="63"/>
        <v>0</v>
      </c>
      <c r="R167" s="53">
        <f t="shared" si="63"/>
        <v>0</v>
      </c>
      <c r="S167" s="53">
        <f t="shared" si="63"/>
        <v>0</v>
      </c>
      <c r="T167" s="53">
        <f t="shared" si="63"/>
        <v>0</v>
      </c>
      <c r="U167" s="53">
        <f t="shared" si="63"/>
        <v>0</v>
      </c>
      <c r="V167" s="53">
        <f t="shared" si="63"/>
        <v>0</v>
      </c>
      <c r="W167" s="53">
        <f t="shared" si="63"/>
        <v>0</v>
      </c>
      <c r="X167" s="53">
        <f t="shared" si="63"/>
        <v>0</v>
      </c>
      <c r="Y167" s="53">
        <f t="shared" si="63"/>
        <v>0</v>
      </c>
      <c r="Z167" s="53">
        <f t="shared" si="63"/>
        <v>0</v>
      </c>
      <c r="AA167" s="53">
        <f t="shared" si="63"/>
        <v>0</v>
      </c>
      <c r="AB167" s="53">
        <f t="shared" si="63"/>
        <v>0</v>
      </c>
      <c r="AC167" s="53">
        <f t="shared" si="63"/>
        <v>0</v>
      </c>
      <c r="AD167" s="53">
        <f t="shared" si="63"/>
        <v>0</v>
      </c>
      <c r="AE167" s="53">
        <f t="shared" si="63"/>
        <v>0</v>
      </c>
      <c r="AF167" s="53">
        <f t="shared" si="63"/>
        <v>0</v>
      </c>
      <c r="AG167" s="53">
        <f t="shared" si="63"/>
        <v>0</v>
      </c>
      <c r="AH167" s="53">
        <f t="shared" si="63"/>
        <v>0</v>
      </c>
      <c r="AI167" s="53">
        <f t="shared" si="63"/>
        <v>0</v>
      </c>
      <c r="AJ167" s="53">
        <f t="shared" si="63"/>
        <v>0</v>
      </c>
      <c r="AK167" s="53">
        <f t="shared" si="63"/>
        <v>0</v>
      </c>
      <c r="AL167" s="53">
        <f t="shared" si="63"/>
        <v>0</v>
      </c>
      <c r="AM167" s="53">
        <f t="shared" si="63"/>
        <v>0</v>
      </c>
      <c r="AN167" s="53">
        <f t="shared" si="63"/>
        <v>0</v>
      </c>
      <c r="AO167" s="53">
        <f t="shared" si="63"/>
        <v>0</v>
      </c>
      <c r="AP167" s="53">
        <f t="shared" si="63"/>
        <v>0</v>
      </c>
      <c r="AQ167" s="53">
        <f t="shared" si="63"/>
        <v>0</v>
      </c>
      <c r="AR167" s="53">
        <f t="shared" si="63"/>
        <v>0</v>
      </c>
      <c r="AS167" s="53">
        <f t="shared" si="63"/>
        <v>0</v>
      </c>
      <c r="AT167" s="53">
        <f t="shared" si="63"/>
        <v>0</v>
      </c>
      <c r="AU167" s="53">
        <f t="shared" si="63"/>
        <v>0</v>
      </c>
      <c r="AV167" s="53"/>
      <c r="AW167" s="53"/>
      <c r="AX167" s="53"/>
      <c r="AY167" s="6"/>
      <c r="AZ167" s="6"/>
      <c r="BA167" s="6"/>
      <c r="BB167" s="6"/>
      <c r="BC167" s="6"/>
    </row>
    <row r="168" spans="1:55" x14ac:dyDescent="0.3">
      <c r="B168" s="6"/>
      <c r="C168" s="6"/>
      <c r="D168" s="6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6"/>
      <c r="AZ168" s="6"/>
      <c r="BA168" s="6"/>
      <c r="BB168" s="6"/>
      <c r="BC168" s="6"/>
    </row>
    <row r="169" spans="1:55" x14ac:dyDescent="0.3">
      <c r="A169" s="39"/>
      <c r="C169" s="39" t="s">
        <v>101</v>
      </c>
      <c r="D169" s="6"/>
      <c r="E169" s="81"/>
      <c r="F169" s="160">
        <f t="shared" ref="F169:AU169" si="64">SUM(F160,F166)</f>
        <v>0</v>
      </c>
      <c r="G169" s="160">
        <f t="shared" si="64"/>
        <v>0</v>
      </c>
      <c r="H169" s="160">
        <f t="shared" si="64"/>
        <v>21091.709390631571</v>
      </c>
      <c r="I169" s="160">
        <f t="shared" si="64"/>
        <v>33746.735025010508</v>
      </c>
      <c r="J169" s="160">
        <f t="shared" si="64"/>
        <v>20248.041015006307</v>
      </c>
      <c r="K169" s="160">
        <f t="shared" si="64"/>
        <v>12148.824609003783</v>
      </c>
      <c r="L169" s="160">
        <f t="shared" si="64"/>
        <v>12148.824609003783</v>
      </c>
      <c r="M169" s="160">
        <f t="shared" si="64"/>
        <v>6074.4123045018914</v>
      </c>
      <c r="N169" s="160">
        <f t="shared" si="64"/>
        <v>0</v>
      </c>
      <c r="O169" s="160">
        <f t="shared" si="64"/>
        <v>0</v>
      </c>
      <c r="P169" s="160">
        <f t="shared" si="64"/>
        <v>0</v>
      </c>
      <c r="Q169" s="160">
        <f t="shared" si="64"/>
        <v>0</v>
      </c>
      <c r="R169" s="160">
        <f t="shared" si="64"/>
        <v>0</v>
      </c>
      <c r="S169" s="160">
        <f t="shared" si="64"/>
        <v>0</v>
      </c>
      <c r="T169" s="160">
        <f t="shared" si="64"/>
        <v>0</v>
      </c>
      <c r="U169" s="160">
        <f t="shared" si="64"/>
        <v>0</v>
      </c>
      <c r="V169" s="160">
        <f t="shared" si="64"/>
        <v>0</v>
      </c>
      <c r="W169" s="160">
        <f t="shared" si="64"/>
        <v>0</v>
      </c>
      <c r="X169" s="160">
        <f t="shared" si="64"/>
        <v>0</v>
      </c>
      <c r="Y169" s="160">
        <f t="shared" si="64"/>
        <v>0</v>
      </c>
      <c r="Z169" s="160">
        <f t="shared" si="64"/>
        <v>0</v>
      </c>
      <c r="AA169" s="160">
        <f t="shared" si="64"/>
        <v>0</v>
      </c>
      <c r="AB169" s="160">
        <f t="shared" si="64"/>
        <v>0</v>
      </c>
      <c r="AC169" s="160">
        <f t="shared" si="64"/>
        <v>0</v>
      </c>
      <c r="AD169" s="160">
        <f t="shared" si="64"/>
        <v>0</v>
      </c>
      <c r="AE169" s="160">
        <f t="shared" si="64"/>
        <v>0</v>
      </c>
      <c r="AF169" s="160">
        <f t="shared" si="64"/>
        <v>0</v>
      </c>
      <c r="AG169" s="160">
        <f t="shared" si="64"/>
        <v>0</v>
      </c>
      <c r="AH169" s="160">
        <f t="shared" si="64"/>
        <v>0</v>
      </c>
      <c r="AI169" s="160">
        <f t="shared" si="64"/>
        <v>0</v>
      </c>
      <c r="AJ169" s="160">
        <f t="shared" si="64"/>
        <v>0</v>
      </c>
      <c r="AK169" s="160">
        <f t="shared" si="64"/>
        <v>0</v>
      </c>
      <c r="AL169" s="160">
        <f t="shared" si="64"/>
        <v>0</v>
      </c>
      <c r="AM169" s="160">
        <f t="shared" si="64"/>
        <v>0</v>
      </c>
      <c r="AN169" s="160">
        <f t="shared" si="64"/>
        <v>0</v>
      </c>
      <c r="AO169" s="160">
        <f t="shared" si="64"/>
        <v>0</v>
      </c>
      <c r="AP169" s="160">
        <f t="shared" si="64"/>
        <v>0</v>
      </c>
      <c r="AQ169" s="160">
        <f t="shared" si="64"/>
        <v>0</v>
      </c>
      <c r="AR169" s="160">
        <f t="shared" si="64"/>
        <v>0</v>
      </c>
      <c r="AS169" s="160">
        <f t="shared" si="64"/>
        <v>0</v>
      </c>
      <c r="AT169" s="160">
        <f t="shared" si="64"/>
        <v>0</v>
      </c>
      <c r="AU169" s="160">
        <f t="shared" si="64"/>
        <v>0</v>
      </c>
      <c r="AV169" s="160"/>
      <c r="AW169" s="160"/>
      <c r="AX169" s="161"/>
      <c r="AY169" s="39"/>
      <c r="AZ169" s="39"/>
      <c r="BA169" s="39"/>
      <c r="BB169" s="39"/>
      <c r="BC169" s="39"/>
    </row>
    <row r="170" spans="1:55" x14ac:dyDescent="0.3">
      <c r="C170" s="6"/>
      <c r="D170" s="6"/>
      <c r="E170" s="96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1"/>
      <c r="AY170" s="6"/>
      <c r="AZ170" s="6"/>
      <c r="BA170" s="6"/>
      <c r="BB170" s="6"/>
      <c r="BC170" s="6"/>
    </row>
    <row r="171" spans="1:55" x14ac:dyDescent="0.3">
      <c r="A171" s="39"/>
      <c r="C171" s="39" t="s">
        <v>102</v>
      </c>
      <c r="D171" s="6"/>
      <c r="E171" s="83">
        <f t="shared" ref="E171:AU171" si="65">SUM(E161,E167)</f>
        <v>0</v>
      </c>
      <c r="F171" s="44">
        <f t="shared" si="65"/>
        <v>0</v>
      </c>
      <c r="G171" s="44">
        <f t="shared" si="65"/>
        <v>0</v>
      </c>
      <c r="H171" s="44">
        <f t="shared" si="65"/>
        <v>84366.837562526271</v>
      </c>
      <c r="I171" s="44">
        <f t="shared" si="65"/>
        <v>50620.102537515762</v>
      </c>
      <c r="J171" s="44">
        <f t="shared" si="65"/>
        <v>30372.061522509455</v>
      </c>
      <c r="K171" s="44">
        <f t="shared" si="65"/>
        <v>18223.236913505672</v>
      </c>
      <c r="L171" s="44">
        <f t="shared" si="65"/>
        <v>6074.4123045018896</v>
      </c>
      <c r="M171" s="44">
        <f t="shared" si="65"/>
        <v>0</v>
      </c>
      <c r="N171" s="44">
        <f t="shared" si="65"/>
        <v>0</v>
      </c>
      <c r="O171" s="44">
        <f t="shared" si="65"/>
        <v>0</v>
      </c>
      <c r="P171" s="44">
        <f t="shared" si="65"/>
        <v>0</v>
      </c>
      <c r="Q171" s="44">
        <f t="shared" si="65"/>
        <v>0</v>
      </c>
      <c r="R171" s="44">
        <f t="shared" si="65"/>
        <v>0</v>
      </c>
      <c r="S171" s="44">
        <f t="shared" si="65"/>
        <v>0</v>
      </c>
      <c r="T171" s="44">
        <f t="shared" si="65"/>
        <v>0</v>
      </c>
      <c r="U171" s="44">
        <f t="shared" si="65"/>
        <v>0</v>
      </c>
      <c r="V171" s="44">
        <f t="shared" si="65"/>
        <v>0</v>
      </c>
      <c r="W171" s="44">
        <f t="shared" si="65"/>
        <v>0</v>
      </c>
      <c r="X171" s="44">
        <f t="shared" si="65"/>
        <v>0</v>
      </c>
      <c r="Y171" s="44">
        <f t="shared" si="65"/>
        <v>0</v>
      </c>
      <c r="Z171" s="44">
        <f t="shared" si="65"/>
        <v>0</v>
      </c>
      <c r="AA171" s="44">
        <f t="shared" si="65"/>
        <v>0</v>
      </c>
      <c r="AB171" s="44">
        <f t="shared" si="65"/>
        <v>0</v>
      </c>
      <c r="AC171" s="44">
        <f t="shared" si="65"/>
        <v>0</v>
      </c>
      <c r="AD171" s="44">
        <f t="shared" si="65"/>
        <v>0</v>
      </c>
      <c r="AE171" s="44">
        <f t="shared" si="65"/>
        <v>0</v>
      </c>
      <c r="AF171" s="44">
        <f t="shared" si="65"/>
        <v>0</v>
      </c>
      <c r="AG171" s="44">
        <f t="shared" si="65"/>
        <v>0</v>
      </c>
      <c r="AH171" s="44">
        <f t="shared" si="65"/>
        <v>0</v>
      </c>
      <c r="AI171" s="44">
        <f t="shared" si="65"/>
        <v>0</v>
      </c>
      <c r="AJ171" s="44">
        <f t="shared" si="65"/>
        <v>0</v>
      </c>
      <c r="AK171" s="44">
        <f t="shared" si="65"/>
        <v>0</v>
      </c>
      <c r="AL171" s="44">
        <f t="shared" si="65"/>
        <v>0</v>
      </c>
      <c r="AM171" s="44">
        <f t="shared" si="65"/>
        <v>0</v>
      </c>
      <c r="AN171" s="44">
        <f t="shared" si="65"/>
        <v>0</v>
      </c>
      <c r="AO171" s="44">
        <f t="shared" si="65"/>
        <v>0</v>
      </c>
      <c r="AP171" s="44">
        <f t="shared" si="65"/>
        <v>0</v>
      </c>
      <c r="AQ171" s="44">
        <f t="shared" si="65"/>
        <v>0</v>
      </c>
      <c r="AR171" s="44">
        <f t="shared" si="65"/>
        <v>0</v>
      </c>
      <c r="AS171" s="44">
        <f t="shared" si="65"/>
        <v>0</v>
      </c>
      <c r="AT171" s="44">
        <f t="shared" si="65"/>
        <v>0</v>
      </c>
      <c r="AU171" s="44">
        <f t="shared" si="65"/>
        <v>0</v>
      </c>
      <c r="AV171" s="44"/>
      <c r="AW171" s="44"/>
      <c r="AX171" s="73"/>
      <c r="AY171" s="6"/>
      <c r="AZ171" s="6"/>
      <c r="BA171" s="6"/>
      <c r="BB171" s="6"/>
      <c r="BC171" s="6"/>
    </row>
    <row r="172" spans="1:55" x14ac:dyDescent="0.3">
      <c r="B172" s="6"/>
      <c r="C172" s="6"/>
      <c r="D172" s="6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6"/>
      <c r="AZ172" s="6"/>
      <c r="BA172" s="6"/>
      <c r="BB172" s="6"/>
      <c r="BC172" s="6"/>
    </row>
    <row r="173" spans="1:55" x14ac:dyDescent="0.3">
      <c r="B173" s="39" t="s">
        <v>103</v>
      </c>
      <c r="C173" s="6"/>
      <c r="D173" s="6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6"/>
      <c r="AZ173" s="6"/>
      <c r="BA173" s="6"/>
      <c r="BB173" s="6"/>
      <c r="BC173" s="6"/>
    </row>
    <row r="174" spans="1:55" x14ac:dyDescent="0.3">
      <c r="B174" s="139"/>
      <c r="C174" s="139"/>
      <c r="D174" s="162"/>
      <c r="E174" s="53"/>
      <c r="F174" s="53">
        <f>C177*1.025^4</f>
        <v>0</v>
      </c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6"/>
      <c r="AZ174" s="6"/>
      <c r="BA174" s="6"/>
      <c r="BB174" s="6"/>
      <c r="BC174" s="6"/>
    </row>
    <row r="175" spans="1:55" ht="28.8" x14ac:dyDescent="0.3">
      <c r="B175" s="139" t="s">
        <v>104</v>
      </c>
      <c r="C175" s="139" t="s">
        <v>105</v>
      </c>
      <c r="D175" s="163" t="s">
        <v>106</v>
      </c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6"/>
      <c r="AZ175" s="6"/>
      <c r="BA175" s="6"/>
      <c r="BB175" s="6"/>
      <c r="BC175" s="6"/>
    </row>
    <row r="176" spans="1:55" x14ac:dyDescent="0.3">
      <c r="A176" s="139"/>
      <c r="B176" s="141">
        <f>StartDate</f>
        <v>2023</v>
      </c>
      <c r="C176" s="142">
        <f t="array" ref="C176:C195">TRANSPOSE([1]LPProblem!$B$48:$U$48)*TRANSPOSE([1]Assumptions!$C$49:$V$49)*(1+CapexEsc)^(B176-2020)</f>
        <v>0</v>
      </c>
      <c r="D176" s="124">
        <f xml:space="preserve"> C176 * (1-[1]Assumptions!C$120* ITC_TaxBasisAdj  * $H$3)</f>
        <v>0</v>
      </c>
      <c r="E176" s="53"/>
      <c r="F176" s="164">
        <f t="shared" ref="F176:AD189" si="66">$D176*F200</f>
        <v>0</v>
      </c>
      <c r="G176" s="165">
        <f t="shared" si="66"/>
        <v>0</v>
      </c>
      <c r="H176" s="165">
        <f t="shared" si="66"/>
        <v>0</v>
      </c>
      <c r="I176" s="165">
        <f t="shared" si="66"/>
        <v>0</v>
      </c>
      <c r="J176" s="165">
        <f t="shared" si="66"/>
        <v>0</v>
      </c>
      <c r="K176" s="165">
        <f t="shared" si="66"/>
        <v>0</v>
      </c>
      <c r="L176" s="165">
        <f t="shared" si="66"/>
        <v>0</v>
      </c>
      <c r="M176" s="165">
        <f t="shared" si="66"/>
        <v>0</v>
      </c>
      <c r="N176" s="165">
        <f t="shared" si="66"/>
        <v>0</v>
      </c>
      <c r="O176" s="165">
        <f t="shared" si="66"/>
        <v>0</v>
      </c>
      <c r="P176" s="165">
        <f t="shared" si="66"/>
        <v>0</v>
      </c>
      <c r="Q176" s="165">
        <f t="shared" si="66"/>
        <v>0</v>
      </c>
      <c r="R176" s="165">
        <f t="shared" si="66"/>
        <v>0</v>
      </c>
      <c r="S176" s="165">
        <f t="shared" si="66"/>
        <v>0</v>
      </c>
      <c r="T176" s="165">
        <f t="shared" si="66"/>
        <v>0</v>
      </c>
      <c r="U176" s="165">
        <f t="shared" si="66"/>
        <v>0</v>
      </c>
      <c r="V176" s="165">
        <f t="shared" si="66"/>
        <v>0</v>
      </c>
      <c r="W176" s="165">
        <f t="shared" si="66"/>
        <v>0</v>
      </c>
      <c r="X176" s="165">
        <f t="shared" si="66"/>
        <v>0</v>
      </c>
      <c r="Y176" s="165">
        <f t="shared" si="66"/>
        <v>0</v>
      </c>
      <c r="Z176" s="165">
        <f t="shared" si="66"/>
        <v>0</v>
      </c>
      <c r="AA176" s="165">
        <f t="shared" si="66"/>
        <v>0</v>
      </c>
      <c r="AB176" s="165">
        <f t="shared" si="66"/>
        <v>0</v>
      </c>
      <c r="AC176" s="165">
        <f t="shared" si="66"/>
        <v>0</v>
      </c>
      <c r="AD176" s="165">
        <f t="shared" si="66"/>
        <v>0</v>
      </c>
      <c r="AE176" s="166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166"/>
      <c r="AT176" s="166"/>
      <c r="AU176" s="166"/>
      <c r="AV176" s="166"/>
      <c r="AW176" s="166"/>
      <c r="AX176" s="166"/>
      <c r="AY176" s="159"/>
      <c r="AZ176" s="159"/>
      <c r="BA176" s="159"/>
      <c r="BB176" s="159"/>
      <c r="BC176" s="159"/>
    </row>
    <row r="177" spans="1:55" x14ac:dyDescent="0.3">
      <c r="A177" s="139"/>
      <c r="B177" s="147">
        <f>B176+1</f>
        <v>2024</v>
      </c>
      <c r="C177" s="148">
        <v>0</v>
      </c>
      <c r="D177" s="167">
        <f xml:space="preserve"> C177 * (1-[1]Assumptions!D$120* ITC_TaxBasisAdj   * $H$3)</f>
        <v>0</v>
      </c>
      <c r="E177" s="53"/>
      <c r="F177" s="168"/>
      <c r="G177" s="169">
        <f t="shared" si="66"/>
        <v>0</v>
      </c>
      <c r="H177" s="169">
        <f t="shared" si="66"/>
        <v>0</v>
      </c>
      <c r="I177" s="169">
        <f t="shared" si="66"/>
        <v>0</v>
      </c>
      <c r="J177" s="169">
        <f t="shared" si="66"/>
        <v>0</v>
      </c>
      <c r="K177" s="169">
        <f t="shared" si="66"/>
        <v>0</v>
      </c>
      <c r="L177" s="169">
        <f t="shared" si="66"/>
        <v>0</v>
      </c>
      <c r="M177" s="169">
        <f t="shared" si="66"/>
        <v>0</v>
      </c>
      <c r="N177" s="169">
        <f t="shared" si="66"/>
        <v>0</v>
      </c>
      <c r="O177" s="169">
        <f t="shared" si="66"/>
        <v>0</v>
      </c>
      <c r="P177" s="169">
        <f t="shared" si="66"/>
        <v>0</v>
      </c>
      <c r="Q177" s="169">
        <f t="shared" si="66"/>
        <v>0</v>
      </c>
      <c r="R177" s="169">
        <f t="shared" si="66"/>
        <v>0</v>
      </c>
      <c r="S177" s="169">
        <f t="shared" si="66"/>
        <v>0</v>
      </c>
      <c r="T177" s="169">
        <f t="shared" si="66"/>
        <v>0</v>
      </c>
      <c r="U177" s="169">
        <f t="shared" si="66"/>
        <v>0</v>
      </c>
      <c r="V177" s="169">
        <f t="shared" si="66"/>
        <v>0</v>
      </c>
      <c r="W177" s="169">
        <f t="shared" si="66"/>
        <v>0</v>
      </c>
      <c r="X177" s="169">
        <f t="shared" si="66"/>
        <v>0</v>
      </c>
      <c r="Y177" s="169">
        <f t="shared" si="66"/>
        <v>0</v>
      </c>
      <c r="Z177" s="169">
        <f t="shared" si="66"/>
        <v>0</v>
      </c>
      <c r="AA177" s="169">
        <f t="shared" si="66"/>
        <v>0</v>
      </c>
      <c r="AB177" s="169">
        <f t="shared" si="66"/>
        <v>0</v>
      </c>
      <c r="AC177" s="169">
        <f t="shared" si="66"/>
        <v>0</v>
      </c>
      <c r="AD177" s="169">
        <f t="shared" si="66"/>
        <v>0</v>
      </c>
      <c r="AE177" s="169">
        <f t="shared" ref="AE177:AP188" si="67">$D177*AE201</f>
        <v>0</v>
      </c>
      <c r="AF177" s="170"/>
      <c r="AG177" s="170"/>
      <c r="AH177" s="170"/>
      <c r="AI177" s="170"/>
      <c r="AJ177" s="170"/>
      <c r="AK177" s="170"/>
      <c r="AL177" s="170"/>
      <c r="AM177" s="170"/>
      <c r="AN177" s="170"/>
      <c r="AO177" s="170"/>
      <c r="AP177" s="170"/>
      <c r="AQ177" s="170"/>
      <c r="AR177" s="170"/>
      <c r="AS177" s="170"/>
      <c r="AT177" s="170"/>
      <c r="AU177" s="170"/>
      <c r="AV177" s="170"/>
      <c r="AW177" s="170"/>
      <c r="AX177" s="170"/>
      <c r="AY177" s="146"/>
      <c r="AZ177" s="146"/>
      <c r="BA177" s="146"/>
      <c r="BB177" s="146"/>
      <c r="BC177" s="146"/>
    </row>
    <row r="178" spans="1:55" x14ac:dyDescent="0.3">
      <c r="A178" s="139"/>
      <c r="B178" s="147">
        <f t="shared" ref="B178:B196" si="68">B177+1</f>
        <v>2025</v>
      </c>
      <c r="C178" s="148">
        <v>124068.878768421</v>
      </c>
      <c r="D178" s="167">
        <f xml:space="preserve"> C178 * (1-[1]Assumptions!E$120* ITC_TaxBasisAdj   * $H$3)</f>
        <v>105458.54695315784</v>
      </c>
      <c r="E178" s="53"/>
      <c r="F178" s="168"/>
      <c r="G178" s="170"/>
      <c r="H178" s="169">
        <f t="shared" si="66"/>
        <v>21091.709390631571</v>
      </c>
      <c r="I178" s="169">
        <f t="shared" si="66"/>
        <v>33746.735025010508</v>
      </c>
      <c r="J178" s="169">
        <f t="shared" si="66"/>
        <v>20248.041015006307</v>
      </c>
      <c r="K178" s="169">
        <f t="shared" si="66"/>
        <v>12148.824609003783</v>
      </c>
      <c r="L178" s="169">
        <f t="shared" si="66"/>
        <v>12148.824609003783</v>
      </c>
      <c r="M178" s="169">
        <f t="shared" si="66"/>
        <v>6074.4123045018914</v>
      </c>
      <c r="N178" s="169">
        <f t="shared" si="66"/>
        <v>0</v>
      </c>
      <c r="O178" s="169">
        <f t="shared" si="66"/>
        <v>0</v>
      </c>
      <c r="P178" s="169">
        <f t="shared" si="66"/>
        <v>0</v>
      </c>
      <c r="Q178" s="169">
        <f t="shared" si="66"/>
        <v>0</v>
      </c>
      <c r="R178" s="169">
        <f t="shared" si="66"/>
        <v>0</v>
      </c>
      <c r="S178" s="169">
        <f t="shared" si="66"/>
        <v>0</v>
      </c>
      <c r="T178" s="169">
        <f t="shared" si="66"/>
        <v>0</v>
      </c>
      <c r="U178" s="169">
        <f t="shared" si="66"/>
        <v>0</v>
      </c>
      <c r="V178" s="169">
        <f t="shared" si="66"/>
        <v>0</v>
      </c>
      <c r="W178" s="169">
        <f t="shared" si="66"/>
        <v>0</v>
      </c>
      <c r="X178" s="169">
        <f t="shared" si="66"/>
        <v>0</v>
      </c>
      <c r="Y178" s="169">
        <f t="shared" si="66"/>
        <v>0</v>
      </c>
      <c r="Z178" s="169">
        <f t="shared" si="66"/>
        <v>0</v>
      </c>
      <c r="AA178" s="169">
        <f t="shared" si="66"/>
        <v>0</v>
      </c>
      <c r="AB178" s="169">
        <f t="shared" si="66"/>
        <v>0</v>
      </c>
      <c r="AC178" s="169">
        <f t="shared" si="66"/>
        <v>0</v>
      </c>
      <c r="AD178" s="169">
        <f t="shared" si="66"/>
        <v>0</v>
      </c>
      <c r="AE178" s="169">
        <f t="shared" si="67"/>
        <v>0</v>
      </c>
      <c r="AF178" s="169">
        <f t="shared" si="67"/>
        <v>0</v>
      </c>
      <c r="AG178" s="170"/>
      <c r="AH178" s="170"/>
      <c r="AI178" s="170"/>
      <c r="AJ178" s="170"/>
      <c r="AK178" s="170"/>
      <c r="AL178" s="170"/>
      <c r="AM178" s="170"/>
      <c r="AN178" s="170"/>
      <c r="AO178" s="170"/>
      <c r="AP178" s="170"/>
      <c r="AQ178" s="170"/>
      <c r="AR178" s="170"/>
      <c r="AS178" s="170"/>
      <c r="AT178" s="170"/>
      <c r="AU178" s="170"/>
      <c r="AV178" s="170"/>
      <c r="AW178" s="170"/>
      <c r="AX178" s="170"/>
      <c r="AY178" s="159"/>
      <c r="AZ178" s="159"/>
      <c r="BA178" s="159"/>
      <c r="BB178" s="159"/>
      <c r="BC178" s="159"/>
    </row>
    <row r="179" spans="1:55" x14ac:dyDescent="0.3">
      <c r="A179" s="139"/>
      <c r="B179" s="147">
        <f t="shared" si="68"/>
        <v>2026</v>
      </c>
      <c r="C179" s="148">
        <v>0</v>
      </c>
      <c r="D179" s="167">
        <f xml:space="preserve"> C179 * (1-[1]Assumptions!F$120* ITC_TaxBasisAdj   * $H$3)</f>
        <v>0</v>
      </c>
      <c r="E179" s="53"/>
      <c r="F179" s="168"/>
      <c r="G179" s="170"/>
      <c r="H179" s="170"/>
      <c r="I179" s="169">
        <f t="shared" si="66"/>
        <v>0</v>
      </c>
      <c r="J179" s="169">
        <f t="shared" si="66"/>
        <v>0</v>
      </c>
      <c r="K179" s="169">
        <f t="shared" si="66"/>
        <v>0</v>
      </c>
      <c r="L179" s="169">
        <f t="shared" si="66"/>
        <v>0</v>
      </c>
      <c r="M179" s="169">
        <f t="shared" si="66"/>
        <v>0</v>
      </c>
      <c r="N179" s="169">
        <f t="shared" si="66"/>
        <v>0</v>
      </c>
      <c r="O179" s="169">
        <f t="shared" si="66"/>
        <v>0</v>
      </c>
      <c r="P179" s="169">
        <f t="shared" si="66"/>
        <v>0</v>
      </c>
      <c r="Q179" s="169">
        <f t="shared" si="66"/>
        <v>0</v>
      </c>
      <c r="R179" s="169">
        <f t="shared" si="66"/>
        <v>0</v>
      </c>
      <c r="S179" s="169">
        <f t="shared" si="66"/>
        <v>0</v>
      </c>
      <c r="T179" s="169">
        <f t="shared" si="66"/>
        <v>0</v>
      </c>
      <c r="U179" s="169">
        <f t="shared" si="66"/>
        <v>0</v>
      </c>
      <c r="V179" s="169">
        <f t="shared" si="66"/>
        <v>0</v>
      </c>
      <c r="W179" s="169">
        <f t="shared" si="66"/>
        <v>0</v>
      </c>
      <c r="X179" s="169">
        <f t="shared" si="66"/>
        <v>0</v>
      </c>
      <c r="Y179" s="169">
        <f t="shared" si="66"/>
        <v>0</v>
      </c>
      <c r="Z179" s="169">
        <f t="shared" si="66"/>
        <v>0</v>
      </c>
      <c r="AA179" s="169">
        <f t="shared" si="66"/>
        <v>0</v>
      </c>
      <c r="AB179" s="169">
        <f t="shared" si="66"/>
        <v>0</v>
      </c>
      <c r="AC179" s="169">
        <f t="shared" si="66"/>
        <v>0</v>
      </c>
      <c r="AD179" s="169">
        <f t="shared" si="66"/>
        <v>0</v>
      </c>
      <c r="AE179" s="169">
        <f t="shared" si="67"/>
        <v>0</v>
      </c>
      <c r="AF179" s="169">
        <f t="shared" si="67"/>
        <v>0</v>
      </c>
      <c r="AG179" s="169">
        <f t="shared" si="67"/>
        <v>0</v>
      </c>
      <c r="AH179" s="170"/>
      <c r="AI179" s="170"/>
      <c r="AJ179" s="170"/>
      <c r="AK179" s="170"/>
      <c r="AL179" s="170"/>
      <c r="AM179" s="170"/>
      <c r="AN179" s="170"/>
      <c r="AO179" s="170"/>
      <c r="AP179" s="170"/>
      <c r="AQ179" s="170"/>
      <c r="AR179" s="170"/>
      <c r="AS179" s="170"/>
      <c r="AT179" s="170"/>
      <c r="AU179" s="170"/>
      <c r="AV179" s="170"/>
      <c r="AW179" s="170"/>
      <c r="AX179" s="170"/>
      <c r="AY179" s="159"/>
      <c r="AZ179" s="159"/>
      <c r="BA179" s="159"/>
      <c r="BB179" s="159"/>
      <c r="BC179" s="159"/>
    </row>
    <row r="180" spans="1:55" x14ac:dyDescent="0.3">
      <c r="A180" s="139"/>
      <c r="B180" s="147">
        <f t="shared" si="68"/>
        <v>2027</v>
      </c>
      <c r="C180" s="148">
        <v>0</v>
      </c>
      <c r="D180" s="167">
        <f xml:space="preserve"> C180 * (1-[1]Assumptions!G$120* ITC_TaxBasisAdj  * $H$3)</f>
        <v>0</v>
      </c>
      <c r="E180" s="53"/>
      <c r="F180" s="168"/>
      <c r="G180" s="170"/>
      <c r="H180" s="170"/>
      <c r="I180" s="170"/>
      <c r="J180" s="169">
        <f t="shared" si="66"/>
        <v>0</v>
      </c>
      <c r="K180" s="169">
        <f t="shared" si="66"/>
        <v>0</v>
      </c>
      <c r="L180" s="169">
        <f t="shared" si="66"/>
        <v>0</v>
      </c>
      <c r="M180" s="169">
        <f t="shared" si="66"/>
        <v>0</v>
      </c>
      <c r="N180" s="169">
        <f t="shared" si="66"/>
        <v>0</v>
      </c>
      <c r="O180" s="169">
        <f t="shared" si="66"/>
        <v>0</v>
      </c>
      <c r="P180" s="169">
        <f t="shared" si="66"/>
        <v>0</v>
      </c>
      <c r="Q180" s="169">
        <f t="shared" si="66"/>
        <v>0</v>
      </c>
      <c r="R180" s="169">
        <f t="shared" si="66"/>
        <v>0</v>
      </c>
      <c r="S180" s="169">
        <f t="shared" si="66"/>
        <v>0</v>
      </c>
      <c r="T180" s="169">
        <f t="shared" si="66"/>
        <v>0</v>
      </c>
      <c r="U180" s="169">
        <f t="shared" si="66"/>
        <v>0</v>
      </c>
      <c r="V180" s="169">
        <f t="shared" si="66"/>
        <v>0</v>
      </c>
      <c r="W180" s="169">
        <f t="shared" si="66"/>
        <v>0</v>
      </c>
      <c r="X180" s="169">
        <f t="shared" si="66"/>
        <v>0</v>
      </c>
      <c r="Y180" s="169">
        <f t="shared" si="66"/>
        <v>0</v>
      </c>
      <c r="Z180" s="169">
        <f t="shared" si="66"/>
        <v>0</v>
      </c>
      <c r="AA180" s="169">
        <f t="shared" si="66"/>
        <v>0</v>
      </c>
      <c r="AB180" s="169">
        <f t="shared" si="66"/>
        <v>0</v>
      </c>
      <c r="AC180" s="169">
        <f t="shared" si="66"/>
        <v>0</v>
      </c>
      <c r="AD180" s="169">
        <f t="shared" si="66"/>
        <v>0</v>
      </c>
      <c r="AE180" s="169">
        <f t="shared" si="67"/>
        <v>0</v>
      </c>
      <c r="AF180" s="169">
        <f t="shared" si="67"/>
        <v>0</v>
      </c>
      <c r="AG180" s="169">
        <f t="shared" si="67"/>
        <v>0</v>
      </c>
      <c r="AH180" s="169">
        <f t="shared" si="67"/>
        <v>0</v>
      </c>
      <c r="AI180" s="170"/>
      <c r="AJ180" s="170"/>
      <c r="AK180" s="170"/>
      <c r="AL180" s="170"/>
      <c r="AM180" s="170"/>
      <c r="AN180" s="170"/>
      <c r="AO180" s="170"/>
      <c r="AP180" s="170"/>
      <c r="AQ180" s="170"/>
      <c r="AR180" s="170"/>
      <c r="AS180" s="170"/>
      <c r="AT180" s="170"/>
      <c r="AU180" s="170"/>
      <c r="AV180" s="170"/>
      <c r="AW180" s="170"/>
      <c r="AX180" s="170"/>
      <c r="AY180" s="159"/>
      <c r="AZ180" s="159"/>
      <c r="BA180" s="159"/>
      <c r="BB180" s="159"/>
      <c r="BC180" s="159"/>
    </row>
    <row r="181" spans="1:55" x14ac:dyDescent="0.3">
      <c r="A181" s="139"/>
      <c r="B181" s="147">
        <f t="shared" si="68"/>
        <v>2028</v>
      </c>
      <c r="C181" s="148">
        <v>0</v>
      </c>
      <c r="D181" s="167">
        <f xml:space="preserve"> C181 * (1-[1]Assumptions!H$120* ITC_TaxBasisAdj  * $H$3)</f>
        <v>0</v>
      </c>
      <c r="E181" s="53"/>
      <c r="F181" s="168"/>
      <c r="G181" s="170"/>
      <c r="H181" s="170"/>
      <c r="I181" s="170"/>
      <c r="J181" s="170"/>
      <c r="K181" s="169">
        <f t="shared" si="66"/>
        <v>0</v>
      </c>
      <c r="L181" s="169">
        <f t="shared" si="66"/>
        <v>0</v>
      </c>
      <c r="M181" s="169">
        <f t="shared" si="66"/>
        <v>0</v>
      </c>
      <c r="N181" s="169">
        <f t="shared" si="66"/>
        <v>0</v>
      </c>
      <c r="O181" s="169">
        <f t="shared" si="66"/>
        <v>0</v>
      </c>
      <c r="P181" s="169">
        <f t="shared" si="66"/>
        <v>0</v>
      </c>
      <c r="Q181" s="169">
        <f t="shared" si="66"/>
        <v>0</v>
      </c>
      <c r="R181" s="169">
        <f t="shared" si="66"/>
        <v>0</v>
      </c>
      <c r="S181" s="169">
        <f t="shared" si="66"/>
        <v>0</v>
      </c>
      <c r="T181" s="169">
        <f t="shared" si="66"/>
        <v>0</v>
      </c>
      <c r="U181" s="169">
        <f t="shared" si="66"/>
        <v>0</v>
      </c>
      <c r="V181" s="169">
        <f t="shared" si="66"/>
        <v>0</v>
      </c>
      <c r="W181" s="169">
        <f t="shared" si="66"/>
        <v>0</v>
      </c>
      <c r="X181" s="169">
        <f t="shared" si="66"/>
        <v>0</v>
      </c>
      <c r="Y181" s="169">
        <f t="shared" si="66"/>
        <v>0</v>
      </c>
      <c r="Z181" s="169">
        <f t="shared" si="66"/>
        <v>0</v>
      </c>
      <c r="AA181" s="169">
        <f t="shared" si="66"/>
        <v>0</v>
      </c>
      <c r="AB181" s="169">
        <f t="shared" si="66"/>
        <v>0</v>
      </c>
      <c r="AC181" s="169">
        <f t="shared" si="66"/>
        <v>0</v>
      </c>
      <c r="AD181" s="169">
        <f t="shared" si="66"/>
        <v>0</v>
      </c>
      <c r="AE181" s="169">
        <f t="shared" si="67"/>
        <v>0</v>
      </c>
      <c r="AF181" s="169">
        <f t="shared" si="67"/>
        <v>0</v>
      </c>
      <c r="AG181" s="169">
        <f t="shared" si="67"/>
        <v>0</v>
      </c>
      <c r="AH181" s="169">
        <f t="shared" si="67"/>
        <v>0</v>
      </c>
      <c r="AI181" s="169">
        <f t="shared" si="67"/>
        <v>0</v>
      </c>
      <c r="AJ181" s="170"/>
      <c r="AK181" s="170"/>
      <c r="AL181" s="170"/>
      <c r="AM181" s="170"/>
      <c r="AN181" s="170"/>
      <c r="AO181" s="170"/>
      <c r="AP181" s="170"/>
      <c r="AQ181" s="170"/>
      <c r="AR181" s="170"/>
      <c r="AS181" s="170"/>
      <c r="AT181" s="170"/>
      <c r="AU181" s="170"/>
      <c r="AV181" s="170"/>
      <c r="AW181" s="170"/>
      <c r="AX181" s="170"/>
      <c r="AY181" s="159"/>
      <c r="AZ181" s="159"/>
      <c r="BA181" s="159"/>
      <c r="BB181" s="159"/>
      <c r="BC181" s="159"/>
    </row>
    <row r="182" spans="1:55" x14ac:dyDescent="0.3">
      <c r="A182" s="139"/>
      <c r="B182" s="147">
        <f t="shared" si="68"/>
        <v>2029</v>
      </c>
      <c r="C182" s="148">
        <v>0</v>
      </c>
      <c r="D182" s="167">
        <f xml:space="preserve"> C182 * (1-[1]Assumptions!I$120* ITC_TaxBasisAdj  * $H$3)</f>
        <v>0</v>
      </c>
      <c r="E182" s="53"/>
      <c r="F182" s="168"/>
      <c r="G182" s="170"/>
      <c r="H182" s="170"/>
      <c r="I182" s="170"/>
      <c r="J182" s="170"/>
      <c r="K182" s="170"/>
      <c r="L182" s="169">
        <f t="shared" si="66"/>
        <v>0</v>
      </c>
      <c r="M182" s="169">
        <f t="shared" si="66"/>
        <v>0</v>
      </c>
      <c r="N182" s="169">
        <f t="shared" si="66"/>
        <v>0</v>
      </c>
      <c r="O182" s="169">
        <f t="shared" si="66"/>
        <v>0</v>
      </c>
      <c r="P182" s="169">
        <f t="shared" si="66"/>
        <v>0</v>
      </c>
      <c r="Q182" s="169">
        <f t="shared" si="66"/>
        <v>0</v>
      </c>
      <c r="R182" s="169">
        <f t="shared" si="66"/>
        <v>0</v>
      </c>
      <c r="S182" s="169">
        <f t="shared" si="66"/>
        <v>0</v>
      </c>
      <c r="T182" s="169">
        <f t="shared" si="66"/>
        <v>0</v>
      </c>
      <c r="U182" s="169">
        <f t="shared" si="66"/>
        <v>0</v>
      </c>
      <c r="V182" s="169">
        <f t="shared" si="66"/>
        <v>0</v>
      </c>
      <c r="W182" s="169">
        <f t="shared" si="66"/>
        <v>0</v>
      </c>
      <c r="X182" s="169">
        <f t="shared" si="66"/>
        <v>0</v>
      </c>
      <c r="Y182" s="169">
        <f t="shared" si="66"/>
        <v>0</v>
      </c>
      <c r="Z182" s="169">
        <f t="shared" si="66"/>
        <v>0</v>
      </c>
      <c r="AA182" s="169">
        <f t="shared" si="66"/>
        <v>0</v>
      </c>
      <c r="AB182" s="169">
        <f t="shared" si="66"/>
        <v>0</v>
      </c>
      <c r="AC182" s="169">
        <f t="shared" si="66"/>
        <v>0</v>
      </c>
      <c r="AD182" s="169">
        <f t="shared" si="66"/>
        <v>0</v>
      </c>
      <c r="AE182" s="169">
        <f t="shared" si="67"/>
        <v>0</v>
      </c>
      <c r="AF182" s="169">
        <f t="shared" si="67"/>
        <v>0</v>
      </c>
      <c r="AG182" s="169">
        <f t="shared" si="67"/>
        <v>0</v>
      </c>
      <c r="AH182" s="169">
        <f t="shared" si="67"/>
        <v>0</v>
      </c>
      <c r="AI182" s="169">
        <f t="shared" si="67"/>
        <v>0</v>
      </c>
      <c r="AJ182" s="169">
        <f t="shared" si="67"/>
        <v>0</v>
      </c>
      <c r="AK182" s="170"/>
      <c r="AL182" s="170"/>
      <c r="AM182" s="170"/>
      <c r="AN182" s="170"/>
      <c r="AO182" s="170"/>
      <c r="AP182" s="170"/>
      <c r="AQ182" s="170"/>
      <c r="AR182" s="170"/>
      <c r="AS182" s="170"/>
      <c r="AT182" s="170"/>
      <c r="AU182" s="170"/>
      <c r="AV182" s="170"/>
      <c r="AW182" s="170"/>
      <c r="AX182" s="170"/>
      <c r="AY182" s="159"/>
      <c r="AZ182" s="159"/>
      <c r="BA182" s="159"/>
      <c r="BB182" s="159"/>
      <c r="BC182" s="159"/>
    </row>
    <row r="183" spans="1:55" x14ac:dyDescent="0.3">
      <c r="A183" s="139"/>
      <c r="B183" s="147">
        <f t="shared" si="68"/>
        <v>2030</v>
      </c>
      <c r="C183" s="148">
        <v>0</v>
      </c>
      <c r="D183" s="167">
        <f xml:space="preserve"> C183 * (1-[1]Assumptions!J$120* ITC_TaxBasisAdj   * $H$3)</f>
        <v>0</v>
      </c>
      <c r="E183" s="53"/>
      <c r="F183" s="168"/>
      <c r="G183" s="170"/>
      <c r="H183" s="170"/>
      <c r="I183" s="170"/>
      <c r="J183" s="170"/>
      <c r="K183" s="170"/>
      <c r="L183" s="170"/>
      <c r="M183" s="169">
        <f t="shared" si="66"/>
        <v>0</v>
      </c>
      <c r="N183" s="169">
        <f t="shared" si="66"/>
        <v>0</v>
      </c>
      <c r="O183" s="169">
        <f t="shared" si="66"/>
        <v>0</v>
      </c>
      <c r="P183" s="169">
        <f t="shared" si="66"/>
        <v>0</v>
      </c>
      <c r="Q183" s="169">
        <f t="shared" si="66"/>
        <v>0</v>
      </c>
      <c r="R183" s="169">
        <f t="shared" si="66"/>
        <v>0</v>
      </c>
      <c r="S183" s="169">
        <f t="shared" si="66"/>
        <v>0</v>
      </c>
      <c r="T183" s="169">
        <f t="shared" si="66"/>
        <v>0</v>
      </c>
      <c r="U183" s="169">
        <f t="shared" si="66"/>
        <v>0</v>
      </c>
      <c r="V183" s="169">
        <f t="shared" si="66"/>
        <v>0</v>
      </c>
      <c r="W183" s="169">
        <f t="shared" si="66"/>
        <v>0</v>
      </c>
      <c r="X183" s="169">
        <f t="shared" si="66"/>
        <v>0</v>
      </c>
      <c r="Y183" s="169">
        <f t="shared" si="66"/>
        <v>0</v>
      </c>
      <c r="Z183" s="169">
        <f t="shared" si="66"/>
        <v>0</v>
      </c>
      <c r="AA183" s="169">
        <f t="shared" si="66"/>
        <v>0</v>
      </c>
      <c r="AB183" s="169">
        <f t="shared" si="66"/>
        <v>0</v>
      </c>
      <c r="AC183" s="169">
        <f t="shared" si="66"/>
        <v>0</v>
      </c>
      <c r="AD183" s="169">
        <f t="shared" si="66"/>
        <v>0</v>
      </c>
      <c r="AE183" s="169">
        <f t="shared" si="67"/>
        <v>0</v>
      </c>
      <c r="AF183" s="169">
        <f t="shared" si="67"/>
        <v>0</v>
      </c>
      <c r="AG183" s="169">
        <f t="shared" si="67"/>
        <v>0</v>
      </c>
      <c r="AH183" s="169">
        <f t="shared" si="67"/>
        <v>0</v>
      </c>
      <c r="AI183" s="169">
        <f t="shared" si="67"/>
        <v>0</v>
      </c>
      <c r="AJ183" s="169">
        <f t="shared" si="67"/>
        <v>0</v>
      </c>
      <c r="AK183" s="169">
        <f t="shared" si="67"/>
        <v>0</v>
      </c>
      <c r="AL183" s="170"/>
      <c r="AM183" s="170"/>
      <c r="AN183" s="170"/>
      <c r="AO183" s="170"/>
      <c r="AP183" s="170"/>
      <c r="AQ183" s="170"/>
      <c r="AR183" s="170"/>
      <c r="AS183" s="170"/>
      <c r="AT183" s="170"/>
      <c r="AU183" s="170"/>
      <c r="AV183" s="170"/>
      <c r="AW183" s="170"/>
      <c r="AX183" s="170"/>
      <c r="AY183" s="159"/>
      <c r="AZ183" s="159"/>
      <c r="BA183" s="159"/>
      <c r="BB183" s="159"/>
      <c r="BC183" s="159"/>
    </row>
    <row r="184" spans="1:55" x14ac:dyDescent="0.3">
      <c r="A184" s="139"/>
      <c r="B184" s="147">
        <f t="shared" si="68"/>
        <v>2031</v>
      </c>
      <c r="C184" s="148">
        <v>0</v>
      </c>
      <c r="D184" s="167">
        <f xml:space="preserve"> C184 * (1-[1]Assumptions!K$120* ITC_TaxBasisAdj * $H$3)</f>
        <v>0</v>
      </c>
      <c r="E184" s="53"/>
      <c r="F184" s="168"/>
      <c r="G184" s="170"/>
      <c r="H184" s="170"/>
      <c r="I184" s="170"/>
      <c r="J184" s="170"/>
      <c r="K184" s="170"/>
      <c r="L184" s="170"/>
      <c r="M184" s="170"/>
      <c r="N184" s="169">
        <f t="shared" si="66"/>
        <v>0</v>
      </c>
      <c r="O184" s="169">
        <f t="shared" si="66"/>
        <v>0</v>
      </c>
      <c r="P184" s="169">
        <f t="shared" si="66"/>
        <v>0</v>
      </c>
      <c r="Q184" s="169">
        <f t="shared" si="66"/>
        <v>0</v>
      </c>
      <c r="R184" s="169">
        <f t="shared" si="66"/>
        <v>0</v>
      </c>
      <c r="S184" s="169">
        <f t="shared" si="66"/>
        <v>0</v>
      </c>
      <c r="T184" s="169">
        <f t="shared" si="66"/>
        <v>0</v>
      </c>
      <c r="U184" s="169">
        <f t="shared" si="66"/>
        <v>0</v>
      </c>
      <c r="V184" s="169">
        <f t="shared" si="66"/>
        <v>0</v>
      </c>
      <c r="W184" s="169">
        <f t="shared" si="66"/>
        <v>0</v>
      </c>
      <c r="X184" s="169">
        <f t="shared" si="66"/>
        <v>0</v>
      </c>
      <c r="Y184" s="169">
        <f t="shared" si="66"/>
        <v>0</v>
      </c>
      <c r="Z184" s="169">
        <f t="shared" si="66"/>
        <v>0</v>
      </c>
      <c r="AA184" s="169">
        <f t="shared" si="66"/>
        <v>0</v>
      </c>
      <c r="AB184" s="169">
        <f t="shared" si="66"/>
        <v>0</v>
      </c>
      <c r="AC184" s="169">
        <f t="shared" si="66"/>
        <v>0</v>
      </c>
      <c r="AD184" s="169">
        <f t="shared" si="66"/>
        <v>0</v>
      </c>
      <c r="AE184" s="169">
        <f t="shared" si="67"/>
        <v>0</v>
      </c>
      <c r="AF184" s="169">
        <f t="shared" si="67"/>
        <v>0</v>
      </c>
      <c r="AG184" s="169">
        <f t="shared" si="67"/>
        <v>0</v>
      </c>
      <c r="AH184" s="169">
        <f t="shared" si="67"/>
        <v>0</v>
      </c>
      <c r="AI184" s="169">
        <f t="shared" si="67"/>
        <v>0</v>
      </c>
      <c r="AJ184" s="169">
        <f t="shared" si="67"/>
        <v>0</v>
      </c>
      <c r="AK184" s="169">
        <f t="shared" si="67"/>
        <v>0</v>
      </c>
      <c r="AL184" s="169">
        <f t="shared" si="67"/>
        <v>0</v>
      </c>
      <c r="AM184" s="170"/>
      <c r="AN184" s="170"/>
      <c r="AO184" s="170"/>
      <c r="AP184" s="170"/>
      <c r="AQ184" s="170"/>
      <c r="AR184" s="170"/>
      <c r="AS184" s="170"/>
      <c r="AT184" s="170"/>
      <c r="AU184" s="170"/>
      <c r="AV184" s="170"/>
      <c r="AW184" s="170"/>
      <c r="AX184" s="170"/>
      <c r="AY184" s="159"/>
      <c r="AZ184" s="159"/>
      <c r="BA184" s="159"/>
      <c r="BB184" s="159"/>
      <c r="BC184" s="159"/>
    </row>
    <row r="185" spans="1:55" x14ac:dyDescent="0.3">
      <c r="A185" s="139"/>
      <c r="B185" s="147">
        <f t="shared" si="68"/>
        <v>2032</v>
      </c>
      <c r="C185" s="148">
        <v>0</v>
      </c>
      <c r="D185" s="167">
        <f xml:space="preserve"> C185 * (1-[1]Assumptions!L$120* ITC_TaxBasisAdj  * $H$3)</f>
        <v>0</v>
      </c>
      <c r="E185" s="53"/>
      <c r="F185" s="168"/>
      <c r="G185" s="170"/>
      <c r="H185" s="170"/>
      <c r="I185" s="170"/>
      <c r="J185" s="170"/>
      <c r="K185" s="170"/>
      <c r="L185" s="170"/>
      <c r="M185" s="170"/>
      <c r="N185" s="170"/>
      <c r="O185" s="169">
        <f t="shared" si="66"/>
        <v>0</v>
      </c>
      <c r="P185" s="169">
        <f t="shared" si="66"/>
        <v>0</v>
      </c>
      <c r="Q185" s="169">
        <f t="shared" si="66"/>
        <v>0</v>
      </c>
      <c r="R185" s="169">
        <f t="shared" si="66"/>
        <v>0</v>
      </c>
      <c r="S185" s="169">
        <f t="shared" si="66"/>
        <v>0</v>
      </c>
      <c r="T185" s="169">
        <f t="shared" si="66"/>
        <v>0</v>
      </c>
      <c r="U185" s="169">
        <f t="shared" si="66"/>
        <v>0</v>
      </c>
      <c r="V185" s="169">
        <f t="shared" si="66"/>
        <v>0</v>
      </c>
      <c r="W185" s="169">
        <f t="shared" si="66"/>
        <v>0</v>
      </c>
      <c r="X185" s="169">
        <f t="shared" si="66"/>
        <v>0</v>
      </c>
      <c r="Y185" s="169">
        <f t="shared" si="66"/>
        <v>0</v>
      </c>
      <c r="Z185" s="169">
        <f t="shared" si="66"/>
        <v>0</v>
      </c>
      <c r="AA185" s="169">
        <f t="shared" si="66"/>
        <v>0</v>
      </c>
      <c r="AB185" s="169">
        <f t="shared" si="66"/>
        <v>0</v>
      </c>
      <c r="AC185" s="169">
        <f t="shared" si="66"/>
        <v>0</v>
      </c>
      <c r="AD185" s="169">
        <f t="shared" si="66"/>
        <v>0</v>
      </c>
      <c r="AE185" s="169">
        <f t="shared" si="67"/>
        <v>0</v>
      </c>
      <c r="AF185" s="169">
        <f t="shared" si="67"/>
        <v>0</v>
      </c>
      <c r="AG185" s="169">
        <f t="shared" si="67"/>
        <v>0</v>
      </c>
      <c r="AH185" s="169">
        <f t="shared" si="67"/>
        <v>0</v>
      </c>
      <c r="AI185" s="169">
        <f t="shared" si="67"/>
        <v>0</v>
      </c>
      <c r="AJ185" s="169">
        <f t="shared" si="67"/>
        <v>0</v>
      </c>
      <c r="AK185" s="169">
        <f t="shared" si="67"/>
        <v>0</v>
      </c>
      <c r="AL185" s="169">
        <f t="shared" si="67"/>
        <v>0</v>
      </c>
      <c r="AM185" s="169">
        <f t="shared" si="67"/>
        <v>0</v>
      </c>
      <c r="AN185" s="170"/>
      <c r="AO185" s="170"/>
      <c r="AP185" s="170"/>
      <c r="AQ185" s="170"/>
      <c r="AR185" s="170"/>
      <c r="AS185" s="170"/>
      <c r="AT185" s="170"/>
      <c r="AU185" s="170"/>
      <c r="AV185" s="170"/>
      <c r="AW185" s="170"/>
      <c r="AX185" s="170"/>
      <c r="AY185" s="159"/>
      <c r="AZ185" s="159"/>
      <c r="BA185" s="159"/>
      <c r="BB185" s="159"/>
      <c r="BC185" s="159"/>
    </row>
    <row r="186" spans="1:55" x14ac:dyDescent="0.3">
      <c r="A186" s="139"/>
      <c r="B186" s="147">
        <f t="shared" si="68"/>
        <v>2033</v>
      </c>
      <c r="C186" s="148">
        <v>0</v>
      </c>
      <c r="D186" s="167">
        <f xml:space="preserve"> C186 * (1-[1]Assumptions!M$120* ITC_TaxBasisAdj  * $H$3)</f>
        <v>0</v>
      </c>
      <c r="E186" s="53"/>
      <c r="F186" s="168"/>
      <c r="G186" s="170"/>
      <c r="H186" s="170"/>
      <c r="I186" s="170"/>
      <c r="J186" s="170"/>
      <c r="K186" s="170"/>
      <c r="L186" s="170"/>
      <c r="M186" s="170"/>
      <c r="N186" s="170"/>
      <c r="O186" s="170"/>
      <c r="P186" s="169">
        <f t="shared" si="66"/>
        <v>0</v>
      </c>
      <c r="Q186" s="169">
        <f t="shared" si="66"/>
        <v>0</v>
      </c>
      <c r="R186" s="169">
        <f t="shared" si="66"/>
        <v>0</v>
      </c>
      <c r="S186" s="169">
        <f t="shared" si="66"/>
        <v>0</v>
      </c>
      <c r="T186" s="169">
        <f t="shared" si="66"/>
        <v>0</v>
      </c>
      <c r="U186" s="169">
        <f t="shared" si="66"/>
        <v>0</v>
      </c>
      <c r="V186" s="169">
        <f t="shared" si="66"/>
        <v>0</v>
      </c>
      <c r="W186" s="169">
        <f t="shared" si="66"/>
        <v>0</v>
      </c>
      <c r="X186" s="169">
        <f t="shared" si="66"/>
        <v>0</v>
      </c>
      <c r="Y186" s="169">
        <f t="shared" si="66"/>
        <v>0</v>
      </c>
      <c r="Z186" s="169">
        <f t="shared" si="66"/>
        <v>0</v>
      </c>
      <c r="AA186" s="169">
        <f t="shared" si="66"/>
        <v>0</v>
      </c>
      <c r="AB186" s="169">
        <f t="shared" si="66"/>
        <v>0</v>
      </c>
      <c r="AC186" s="169">
        <f t="shared" si="66"/>
        <v>0</v>
      </c>
      <c r="AD186" s="169">
        <f t="shared" si="66"/>
        <v>0</v>
      </c>
      <c r="AE186" s="169">
        <f t="shared" si="67"/>
        <v>0</v>
      </c>
      <c r="AF186" s="169">
        <f t="shared" si="67"/>
        <v>0</v>
      </c>
      <c r="AG186" s="169">
        <f t="shared" si="67"/>
        <v>0</v>
      </c>
      <c r="AH186" s="169">
        <f t="shared" si="67"/>
        <v>0</v>
      </c>
      <c r="AI186" s="169">
        <f t="shared" si="67"/>
        <v>0</v>
      </c>
      <c r="AJ186" s="169">
        <f t="shared" si="67"/>
        <v>0</v>
      </c>
      <c r="AK186" s="169">
        <f t="shared" si="67"/>
        <v>0</v>
      </c>
      <c r="AL186" s="169">
        <f t="shared" si="67"/>
        <v>0</v>
      </c>
      <c r="AM186" s="169">
        <f t="shared" si="67"/>
        <v>0</v>
      </c>
      <c r="AN186" s="169">
        <f t="shared" si="67"/>
        <v>0</v>
      </c>
      <c r="AO186" s="170"/>
      <c r="AP186" s="170"/>
      <c r="AQ186" s="170"/>
      <c r="AR186" s="170"/>
      <c r="AS186" s="170"/>
      <c r="AT186" s="170"/>
      <c r="AU186" s="170"/>
      <c r="AV186" s="170"/>
      <c r="AW186" s="170"/>
      <c r="AX186" s="170"/>
      <c r="AY186" s="159"/>
      <c r="AZ186" s="159"/>
      <c r="BA186" s="159"/>
      <c r="BB186" s="159"/>
      <c r="BC186" s="159"/>
    </row>
    <row r="187" spans="1:55" x14ac:dyDescent="0.3">
      <c r="A187" s="139"/>
      <c r="B187" s="147">
        <f t="shared" si="68"/>
        <v>2034</v>
      </c>
      <c r="C187" s="148">
        <v>0</v>
      </c>
      <c r="D187" s="167">
        <f xml:space="preserve"> C187 * (1-[1]Assumptions!N$120* ITC_TaxBasisAdj * $H$3)</f>
        <v>0</v>
      </c>
      <c r="E187" s="53"/>
      <c r="F187" s="168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69">
        <f t="shared" si="66"/>
        <v>0</v>
      </c>
      <c r="R187" s="169">
        <f t="shared" si="66"/>
        <v>0</v>
      </c>
      <c r="S187" s="169">
        <f t="shared" si="66"/>
        <v>0</v>
      </c>
      <c r="T187" s="169">
        <f t="shared" si="66"/>
        <v>0</v>
      </c>
      <c r="U187" s="169">
        <f t="shared" si="66"/>
        <v>0</v>
      </c>
      <c r="V187" s="169">
        <f t="shared" si="66"/>
        <v>0</v>
      </c>
      <c r="W187" s="169">
        <f t="shared" si="66"/>
        <v>0</v>
      </c>
      <c r="X187" s="169">
        <f t="shared" si="66"/>
        <v>0</v>
      </c>
      <c r="Y187" s="169">
        <f t="shared" si="66"/>
        <v>0</v>
      </c>
      <c r="Z187" s="169">
        <f t="shared" si="66"/>
        <v>0</v>
      </c>
      <c r="AA187" s="169">
        <f t="shared" si="66"/>
        <v>0</v>
      </c>
      <c r="AB187" s="169">
        <f t="shared" si="66"/>
        <v>0</v>
      </c>
      <c r="AC187" s="169">
        <f t="shared" si="66"/>
        <v>0</v>
      </c>
      <c r="AD187" s="169">
        <f t="shared" si="66"/>
        <v>0</v>
      </c>
      <c r="AE187" s="169">
        <f t="shared" si="67"/>
        <v>0</v>
      </c>
      <c r="AF187" s="169">
        <f t="shared" si="67"/>
        <v>0</v>
      </c>
      <c r="AG187" s="169">
        <f t="shared" si="67"/>
        <v>0</v>
      </c>
      <c r="AH187" s="169">
        <f t="shared" si="67"/>
        <v>0</v>
      </c>
      <c r="AI187" s="169">
        <f t="shared" si="67"/>
        <v>0</v>
      </c>
      <c r="AJ187" s="169">
        <f t="shared" si="67"/>
        <v>0</v>
      </c>
      <c r="AK187" s="169">
        <f t="shared" si="67"/>
        <v>0</v>
      </c>
      <c r="AL187" s="169">
        <f t="shared" si="67"/>
        <v>0</v>
      </c>
      <c r="AM187" s="169">
        <f t="shared" si="67"/>
        <v>0</v>
      </c>
      <c r="AN187" s="169">
        <f t="shared" si="67"/>
        <v>0</v>
      </c>
      <c r="AO187" s="169">
        <f t="shared" si="67"/>
        <v>0</v>
      </c>
      <c r="AP187" s="170"/>
      <c r="AQ187" s="170"/>
      <c r="AR187" s="170"/>
      <c r="AS187" s="170"/>
      <c r="AT187" s="170"/>
      <c r="AU187" s="170"/>
      <c r="AV187" s="170"/>
      <c r="AW187" s="170"/>
      <c r="AX187" s="170"/>
      <c r="AY187" s="159"/>
      <c r="AZ187" s="159"/>
      <c r="BA187" s="159"/>
      <c r="BB187" s="159"/>
      <c r="BC187" s="159"/>
    </row>
    <row r="188" spans="1:55" x14ac:dyDescent="0.3">
      <c r="A188" s="139"/>
      <c r="B188" s="147">
        <f t="shared" si="68"/>
        <v>2035</v>
      </c>
      <c r="C188" s="148">
        <v>0</v>
      </c>
      <c r="D188" s="167">
        <f xml:space="preserve"> C188 * (1-[1]Assumptions!O$120* ITC_TaxBasisAdj * $H$3)</f>
        <v>0</v>
      </c>
      <c r="E188" s="53"/>
      <c r="F188" s="168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  <c r="R188" s="169">
        <f t="shared" si="66"/>
        <v>0</v>
      </c>
      <c r="S188" s="169">
        <f t="shared" si="66"/>
        <v>0</v>
      </c>
      <c r="T188" s="169">
        <f t="shared" si="66"/>
        <v>0</v>
      </c>
      <c r="U188" s="169">
        <f t="shared" si="66"/>
        <v>0</v>
      </c>
      <c r="V188" s="169">
        <f t="shared" si="66"/>
        <v>0</v>
      </c>
      <c r="W188" s="169">
        <f t="shared" si="66"/>
        <v>0</v>
      </c>
      <c r="X188" s="169">
        <f t="shared" si="66"/>
        <v>0</v>
      </c>
      <c r="Y188" s="169">
        <f t="shared" si="66"/>
        <v>0</v>
      </c>
      <c r="Z188" s="169">
        <f t="shared" si="66"/>
        <v>0</v>
      </c>
      <c r="AA188" s="169">
        <f t="shared" si="66"/>
        <v>0</v>
      </c>
      <c r="AB188" s="169">
        <f t="shared" si="66"/>
        <v>0</v>
      </c>
      <c r="AC188" s="169">
        <f t="shared" si="66"/>
        <v>0</v>
      </c>
      <c r="AD188" s="169">
        <f t="shared" si="66"/>
        <v>0</v>
      </c>
      <c r="AE188" s="169">
        <f t="shared" si="67"/>
        <v>0</v>
      </c>
      <c r="AF188" s="169">
        <f t="shared" si="67"/>
        <v>0</v>
      </c>
      <c r="AG188" s="169">
        <f t="shared" si="67"/>
        <v>0</v>
      </c>
      <c r="AH188" s="169">
        <f t="shared" si="67"/>
        <v>0</v>
      </c>
      <c r="AI188" s="169">
        <f t="shared" si="67"/>
        <v>0</v>
      </c>
      <c r="AJ188" s="169">
        <f t="shared" si="67"/>
        <v>0</v>
      </c>
      <c r="AK188" s="169">
        <f t="shared" si="67"/>
        <v>0</v>
      </c>
      <c r="AL188" s="169">
        <f t="shared" si="67"/>
        <v>0</v>
      </c>
      <c r="AM188" s="169">
        <f t="shared" si="67"/>
        <v>0</v>
      </c>
      <c r="AN188" s="169">
        <f t="shared" si="67"/>
        <v>0</v>
      </c>
      <c r="AO188" s="169">
        <f t="shared" si="67"/>
        <v>0</v>
      </c>
      <c r="AP188" s="169">
        <f t="shared" si="67"/>
        <v>0</v>
      </c>
      <c r="AQ188" s="170"/>
      <c r="AR188" s="170"/>
      <c r="AS188" s="170"/>
      <c r="AT188" s="170"/>
      <c r="AU188" s="170"/>
      <c r="AV188" s="170"/>
      <c r="AW188" s="170"/>
      <c r="AX188" s="170"/>
      <c r="AY188" s="159"/>
      <c r="AZ188" s="159"/>
      <c r="BA188" s="159"/>
      <c r="BB188" s="159"/>
      <c r="BC188" s="159"/>
    </row>
    <row r="189" spans="1:55" x14ac:dyDescent="0.3">
      <c r="A189" s="139"/>
      <c r="B189" s="147">
        <f t="shared" si="68"/>
        <v>2036</v>
      </c>
      <c r="C189" s="148">
        <v>0</v>
      </c>
      <c r="D189" s="167">
        <f xml:space="preserve"> C189 * (1-[1]Assumptions!P$120* ITC_TaxBasisAdj  * $H$3)</f>
        <v>0</v>
      </c>
      <c r="E189" s="53"/>
      <c r="F189" s="168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  <c r="R189" s="170"/>
      <c r="S189" s="169">
        <f t="shared" si="66"/>
        <v>0</v>
      </c>
      <c r="T189" s="169">
        <f t="shared" si="66"/>
        <v>0</v>
      </c>
      <c r="U189" s="169">
        <f t="shared" si="66"/>
        <v>0</v>
      </c>
      <c r="V189" s="169">
        <f t="shared" si="66"/>
        <v>0</v>
      </c>
      <c r="W189" s="169">
        <f t="shared" si="66"/>
        <v>0</v>
      </c>
      <c r="X189" s="169">
        <f t="shared" si="66"/>
        <v>0</v>
      </c>
      <c r="Y189" s="169">
        <f t="shared" si="66"/>
        <v>0</v>
      </c>
      <c r="Z189" s="169">
        <f t="shared" si="66"/>
        <v>0</v>
      </c>
      <c r="AA189" s="169">
        <f t="shared" ref="AA189:AQ189" si="69">$D189*AA213</f>
        <v>0</v>
      </c>
      <c r="AB189" s="169">
        <f t="shared" si="69"/>
        <v>0</v>
      </c>
      <c r="AC189" s="169">
        <f t="shared" si="69"/>
        <v>0</v>
      </c>
      <c r="AD189" s="169">
        <f t="shared" si="69"/>
        <v>0</v>
      </c>
      <c r="AE189" s="169">
        <f t="shared" si="69"/>
        <v>0</v>
      </c>
      <c r="AF189" s="169">
        <f t="shared" si="69"/>
        <v>0</v>
      </c>
      <c r="AG189" s="169">
        <f t="shared" si="69"/>
        <v>0</v>
      </c>
      <c r="AH189" s="169">
        <f t="shared" si="69"/>
        <v>0</v>
      </c>
      <c r="AI189" s="169">
        <f t="shared" si="69"/>
        <v>0</v>
      </c>
      <c r="AJ189" s="169">
        <f t="shared" si="69"/>
        <v>0</v>
      </c>
      <c r="AK189" s="169">
        <f t="shared" si="69"/>
        <v>0</v>
      </c>
      <c r="AL189" s="169">
        <f t="shared" si="69"/>
        <v>0</v>
      </c>
      <c r="AM189" s="169">
        <f t="shared" si="69"/>
        <v>0</v>
      </c>
      <c r="AN189" s="169">
        <f t="shared" si="69"/>
        <v>0</v>
      </c>
      <c r="AO189" s="169">
        <f t="shared" si="69"/>
        <v>0</v>
      </c>
      <c r="AP189" s="169">
        <f t="shared" si="69"/>
        <v>0</v>
      </c>
      <c r="AQ189" s="169">
        <f t="shared" si="69"/>
        <v>0</v>
      </c>
      <c r="AR189" s="170"/>
      <c r="AS189" s="170"/>
      <c r="AT189" s="170"/>
      <c r="AU189" s="170"/>
      <c r="AV189" s="170"/>
      <c r="AW189" s="170"/>
      <c r="AX189" s="170"/>
      <c r="AY189" s="159"/>
      <c r="AZ189" s="159"/>
      <c r="BA189" s="159"/>
      <c r="BB189" s="159"/>
      <c r="BC189" s="159"/>
    </row>
    <row r="190" spans="1:55" x14ac:dyDescent="0.3">
      <c r="A190" s="139"/>
      <c r="B190" s="147">
        <f t="shared" si="68"/>
        <v>2037</v>
      </c>
      <c r="C190" s="148">
        <v>0</v>
      </c>
      <c r="D190" s="167">
        <f xml:space="preserve"> C190 * (1-[1]Assumptions!Q$120* ITC_TaxBasisAdj  * $H$3)</f>
        <v>0</v>
      </c>
      <c r="E190" s="53"/>
      <c r="F190" s="168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  <c r="R190" s="170"/>
      <c r="S190" s="170"/>
      <c r="T190" s="169">
        <f t="shared" ref="T190:AR196" si="70">$D190*T214</f>
        <v>0</v>
      </c>
      <c r="U190" s="169">
        <f t="shared" si="70"/>
        <v>0</v>
      </c>
      <c r="V190" s="169">
        <f t="shared" si="70"/>
        <v>0</v>
      </c>
      <c r="W190" s="169">
        <f t="shared" si="70"/>
        <v>0</v>
      </c>
      <c r="X190" s="169">
        <f t="shared" si="70"/>
        <v>0</v>
      </c>
      <c r="Y190" s="169">
        <f t="shared" si="70"/>
        <v>0</v>
      </c>
      <c r="Z190" s="169">
        <f t="shared" si="70"/>
        <v>0</v>
      </c>
      <c r="AA190" s="169">
        <f t="shared" si="70"/>
        <v>0</v>
      </c>
      <c r="AB190" s="169">
        <f t="shared" si="70"/>
        <v>0</v>
      </c>
      <c r="AC190" s="169">
        <f t="shared" si="70"/>
        <v>0</v>
      </c>
      <c r="AD190" s="169">
        <f t="shared" si="70"/>
        <v>0</v>
      </c>
      <c r="AE190" s="169">
        <f t="shared" si="70"/>
        <v>0</v>
      </c>
      <c r="AF190" s="169">
        <f t="shared" si="70"/>
        <v>0</v>
      </c>
      <c r="AG190" s="169">
        <f t="shared" si="70"/>
        <v>0</v>
      </c>
      <c r="AH190" s="169">
        <f t="shared" si="70"/>
        <v>0</v>
      </c>
      <c r="AI190" s="169">
        <f t="shared" si="70"/>
        <v>0</v>
      </c>
      <c r="AJ190" s="169">
        <f t="shared" si="70"/>
        <v>0</v>
      </c>
      <c r="AK190" s="169">
        <f t="shared" si="70"/>
        <v>0</v>
      </c>
      <c r="AL190" s="169">
        <f t="shared" si="70"/>
        <v>0</v>
      </c>
      <c r="AM190" s="169">
        <f t="shared" si="70"/>
        <v>0</v>
      </c>
      <c r="AN190" s="169">
        <f t="shared" si="70"/>
        <v>0</v>
      </c>
      <c r="AO190" s="169">
        <f t="shared" si="70"/>
        <v>0</v>
      </c>
      <c r="AP190" s="169">
        <f t="shared" si="70"/>
        <v>0</v>
      </c>
      <c r="AQ190" s="169">
        <f t="shared" si="70"/>
        <v>0</v>
      </c>
      <c r="AR190" s="169">
        <f t="shared" si="70"/>
        <v>0</v>
      </c>
      <c r="AS190" s="170"/>
      <c r="AT190" s="170"/>
      <c r="AU190" s="170"/>
      <c r="AV190" s="170"/>
      <c r="AW190" s="170"/>
      <c r="AX190" s="170"/>
      <c r="AY190" s="159"/>
      <c r="AZ190" s="159"/>
      <c r="BA190" s="159"/>
      <c r="BB190" s="159"/>
      <c r="BC190" s="159"/>
    </row>
    <row r="191" spans="1:55" x14ac:dyDescent="0.3">
      <c r="A191" s="139"/>
      <c r="B191" s="147">
        <f t="shared" si="68"/>
        <v>2038</v>
      </c>
      <c r="C191" s="148">
        <v>0</v>
      </c>
      <c r="D191" s="167">
        <f xml:space="preserve"> C191 * (1-[1]Assumptions!R$120* ITC_TaxBasisAdj  * $H$3)</f>
        <v>0</v>
      </c>
      <c r="E191" s="53"/>
      <c r="F191" s="168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  <c r="R191" s="170"/>
      <c r="S191" s="170"/>
      <c r="T191" s="170"/>
      <c r="U191" s="169">
        <f t="shared" si="70"/>
        <v>0</v>
      </c>
      <c r="V191" s="169">
        <f t="shared" si="70"/>
        <v>0</v>
      </c>
      <c r="W191" s="169">
        <f t="shared" si="70"/>
        <v>0</v>
      </c>
      <c r="X191" s="169">
        <f t="shared" si="70"/>
        <v>0</v>
      </c>
      <c r="Y191" s="169">
        <f t="shared" si="70"/>
        <v>0</v>
      </c>
      <c r="Z191" s="169">
        <f t="shared" si="70"/>
        <v>0</v>
      </c>
      <c r="AA191" s="169">
        <f t="shared" si="70"/>
        <v>0</v>
      </c>
      <c r="AB191" s="169">
        <f t="shared" si="70"/>
        <v>0</v>
      </c>
      <c r="AC191" s="169">
        <f t="shared" si="70"/>
        <v>0</v>
      </c>
      <c r="AD191" s="169">
        <f t="shared" si="70"/>
        <v>0</v>
      </c>
      <c r="AE191" s="169">
        <f t="shared" si="70"/>
        <v>0</v>
      </c>
      <c r="AF191" s="169">
        <f t="shared" si="70"/>
        <v>0</v>
      </c>
      <c r="AG191" s="169">
        <f t="shared" si="70"/>
        <v>0</v>
      </c>
      <c r="AH191" s="169">
        <f t="shared" si="70"/>
        <v>0</v>
      </c>
      <c r="AI191" s="169">
        <f t="shared" si="70"/>
        <v>0</v>
      </c>
      <c r="AJ191" s="169">
        <f t="shared" si="70"/>
        <v>0</v>
      </c>
      <c r="AK191" s="169">
        <f t="shared" si="70"/>
        <v>0</v>
      </c>
      <c r="AL191" s="169">
        <f t="shared" si="70"/>
        <v>0</v>
      </c>
      <c r="AM191" s="169">
        <f t="shared" si="70"/>
        <v>0</v>
      </c>
      <c r="AN191" s="169">
        <f t="shared" si="70"/>
        <v>0</v>
      </c>
      <c r="AO191" s="169">
        <f t="shared" si="70"/>
        <v>0</v>
      </c>
      <c r="AP191" s="169">
        <f t="shared" si="70"/>
        <v>0</v>
      </c>
      <c r="AQ191" s="169">
        <f t="shared" si="70"/>
        <v>0</v>
      </c>
      <c r="AR191" s="169">
        <f t="shared" si="70"/>
        <v>0</v>
      </c>
      <c r="AS191" s="169">
        <f t="shared" ref="AS191:AX196" si="71">$D191*AS215</f>
        <v>0</v>
      </c>
      <c r="AT191" s="170"/>
      <c r="AU191" s="170"/>
      <c r="AV191" s="170"/>
      <c r="AW191" s="170"/>
      <c r="AX191" s="170"/>
      <c r="AY191" s="159"/>
      <c r="AZ191" s="159"/>
      <c r="BA191" s="159"/>
      <c r="BB191" s="159"/>
      <c r="BC191" s="159"/>
    </row>
    <row r="192" spans="1:55" x14ac:dyDescent="0.3">
      <c r="A192" s="139"/>
      <c r="B192" s="147">
        <f t="shared" si="68"/>
        <v>2039</v>
      </c>
      <c r="C192" s="148">
        <v>0</v>
      </c>
      <c r="D192" s="167">
        <f xml:space="preserve"> C192 * (1-[1]Assumptions!CS$120* ITC_TaxBasisAdj * $H$3)</f>
        <v>0</v>
      </c>
      <c r="E192" s="53"/>
      <c r="F192" s="168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  <c r="S192" s="170"/>
      <c r="T192" s="170"/>
      <c r="U192" s="170"/>
      <c r="V192" s="169">
        <f t="shared" si="70"/>
        <v>0</v>
      </c>
      <c r="W192" s="169">
        <f t="shared" si="70"/>
        <v>0</v>
      </c>
      <c r="X192" s="169">
        <f t="shared" si="70"/>
        <v>0</v>
      </c>
      <c r="Y192" s="169">
        <f t="shared" si="70"/>
        <v>0</v>
      </c>
      <c r="Z192" s="169">
        <f t="shared" si="70"/>
        <v>0</v>
      </c>
      <c r="AA192" s="169">
        <f t="shared" si="70"/>
        <v>0</v>
      </c>
      <c r="AB192" s="169">
        <f t="shared" si="70"/>
        <v>0</v>
      </c>
      <c r="AC192" s="169">
        <f t="shared" si="70"/>
        <v>0</v>
      </c>
      <c r="AD192" s="169">
        <f t="shared" si="70"/>
        <v>0</v>
      </c>
      <c r="AE192" s="169">
        <f t="shared" si="70"/>
        <v>0</v>
      </c>
      <c r="AF192" s="169">
        <f t="shared" si="70"/>
        <v>0</v>
      </c>
      <c r="AG192" s="169">
        <f t="shared" si="70"/>
        <v>0</v>
      </c>
      <c r="AH192" s="169">
        <f t="shared" si="70"/>
        <v>0</v>
      </c>
      <c r="AI192" s="169">
        <f t="shared" si="70"/>
        <v>0</v>
      </c>
      <c r="AJ192" s="169">
        <f t="shared" si="70"/>
        <v>0</v>
      </c>
      <c r="AK192" s="169">
        <f t="shared" si="70"/>
        <v>0</v>
      </c>
      <c r="AL192" s="169">
        <f t="shared" si="70"/>
        <v>0</v>
      </c>
      <c r="AM192" s="169">
        <f t="shared" si="70"/>
        <v>0</v>
      </c>
      <c r="AN192" s="169">
        <f t="shared" si="70"/>
        <v>0</v>
      </c>
      <c r="AO192" s="169">
        <f t="shared" si="70"/>
        <v>0</v>
      </c>
      <c r="AP192" s="169">
        <f t="shared" si="70"/>
        <v>0</v>
      </c>
      <c r="AQ192" s="169">
        <f t="shared" si="70"/>
        <v>0</v>
      </c>
      <c r="AR192" s="169">
        <f t="shared" si="70"/>
        <v>0</v>
      </c>
      <c r="AS192" s="169">
        <f t="shared" si="71"/>
        <v>0</v>
      </c>
      <c r="AT192" s="169">
        <f t="shared" si="71"/>
        <v>0</v>
      </c>
      <c r="AU192" s="170"/>
      <c r="AV192" s="170"/>
      <c r="AW192" s="170"/>
      <c r="AX192" s="170"/>
      <c r="AY192" s="159"/>
      <c r="AZ192" s="159"/>
      <c r="BA192" s="159"/>
      <c r="BB192" s="159"/>
      <c r="BC192" s="159"/>
    </row>
    <row r="193" spans="1:77" x14ac:dyDescent="0.3">
      <c r="A193" s="139"/>
      <c r="B193" s="147">
        <f t="shared" si="68"/>
        <v>2040</v>
      </c>
      <c r="C193" s="148">
        <v>0</v>
      </c>
      <c r="D193" s="167">
        <f xml:space="preserve"> C193 * (1-[1]Assumptions!T$120* ITC_TaxBasisAdj * $H$3)</f>
        <v>0</v>
      </c>
      <c r="E193" s="53"/>
      <c r="F193" s="168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  <c r="R193" s="170"/>
      <c r="S193" s="170"/>
      <c r="T193" s="170"/>
      <c r="U193" s="170"/>
      <c r="V193" s="170"/>
      <c r="W193" s="169">
        <f t="shared" si="70"/>
        <v>0</v>
      </c>
      <c r="X193" s="169">
        <f t="shared" si="70"/>
        <v>0</v>
      </c>
      <c r="Y193" s="169">
        <f t="shared" si="70"/>
        <v>0</v>
      </c>
      <c r="Z193" s="169">
        <f t="shared" si="70"/>
        <v>0</v>
      </c>
      <c r="AA193" s="169">
        <f t="shared" si="70"/>
        <v>0</v>
      </c>
      <c r="AB193" s="169">
        <f t="shared" si="70"/>
        <v>0</v>
      </c>
      <c r="AC193" s="169">
        <f t="shared" si="70"/>
        <v>0</v>
      </c>
      <c r="AD193" s="169">
        <f t="shared" si="70"/>
        <v>0</v>
      </c>
      <c r="AE193" s="169">
        <f t="shared" si="70"/>
        <v>0</v>
      </c>
      <c r="AF193" s="169">
        <f t="shared" si="70"/>
        <v>0</v>
      </c>
      <c r="AG193" s="169">
        <f t="shared" si="70"/>
        <v>0</v>
      </c>
      <c r="AH193" s="169">
        <f t="shared" si="70"/>
        <v>0</v>
      </c>
      <c r="AI193" s="169">
        <f t="shared" si="70"/>
        <v>0</v>
      </c>
      <c r="AJ193" s="169">
        <f t="shared" si="70"/>
        <v>0</v>
      </c>
      <c r="AK193" s="169">
        <f t="shared" si="70"/>
        <v>0</v>
      </c>
      <c r="AL193" s="169">
        <f t="shared" si="70"/>
        <v>0</v>
      </c>
      <c r="AM193" s="169">
        <f t="shared" si="70"/>
        <v>0</v>
      </c>
      <c r="AN193" s="169">
        <f t="shared" si="70"/>
        <v>0</v>
      </c>
      <c r="AO193" s="169">
        <f t="shared" si="70"/>
        <v>0</v>
      </c>
      <c r="AP193" s="169">
        <f t="shared" si="70"/>
        <v>0</v>
      </c>
      <c r="AQ193" s="169">
        <f t="shared" si="70"/>
        <v>0</v>
      </c>
      <c r="AR193" s="169">
        <f t="shared" si="70"/>
        <v>0</v>
      </c>
      <c r="AS193" s="169">
        <f t="shared" si="71"/>
        <v>0</v>
      </c>
      <c r="AT193" s="169">
        <f t="shared" si="71"/>
        <v>0</v>
      </c>
      <c r="AU193" s="169">
        <f t="shared" si="71"/>
        <v>0</v>
      </c>
      <c r="AV193" s="170"/>
      <c r="AW193" s="170"/>
      <c r="AX193" s="170"/>
      <c r="AY193" s="159"/>
      <c r="AZ193" s="159"/>
      <c r="BA193" s="159"/>
      <c r="BB193" s="159"/>
      <c r="BC193" s="159"/>
    </row>
    <row r="194" spans="1:77" x14ac:dyDescent="0.3">
      <c r="A194" s="139"/>
      <c r="B194" s="147">
        <f t="shared" si="68"/>
        <v>2041</v>
      </c>
      <c r="C194" s="148">
        <v>0</v>
      </c>
      <c r="D194" s="167">
        <f xml:space="preserve"> C194 * (1-[1]Assumptions!U$120* ITC_TaxBasisAdj  * $H$3)</f>
        <v>0</v>
      </c>
      <c r="E194" s="53"/>
      <c r="F194" s="168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  <c r="W194" s="170"/>
      <c r="X194" s="169">
        <f t="shared" si="70"/>
        <v>0</v>
      </c>
      <c r="Y194" s="169">
        <f t="shared" si="70"/>
        <v>0</v>
      </c>
      <c r="Z194" s="169">
        <f t="shared" si="70"/>
        <v>0</v>
      </c>
      <c r="AA194" s="169">
        <f t="shared" si="70"/>
        <v>0</v>
      </c>
      <c r="AB194" s="169">
        <f t="shared" si="70"/>
        <v>0</v>
      </c>
      <c r="AC194" s="169">
        <f t="shared" si="70"/>
        <v>0</v>
      </c>
      <c r="AD194" s="169">
        <f t="shared" si="70"/>
        <v>0</v>
      </c>
      <c r="AE194" s="169">
        <f t="shared" si="70"/>
        <v>0</v>
      </c>
      <c r="AF194" s="169">
        <f t="shared" si="70"/>
        <v>0</v>
      </c>
      <c r="AG194" s="169">
        <f t="shared" si="70"/>
        <v>0</v>
      </c>
      <c r="AH194" s="169">
        <f t="shared" si="70"/>
        <v>0</v>
      </c>
      <c r="AI194" s="169">
        <f t="shared" si="70"/>
        <v>0</v>
      </c>
      <c r="AJ194" s="169">
        <f t="shared" si="70"/>
        <v>0</v>
      </c>
      <c r="AK194" s="169">
        <f t="shared" si="70"/>
        <v>0</v>
      </c>
      <c r="AL194" s="169">
        <f t="shared" si="70"/>
        <v>0</v>
      </c>
      <c r="AM194" s="169">
        <f t="shared" si="70"/>
        <v>0</v>
      </c>
      <c r="AN194" s="169">
        <f t="shared" si="70"/>
        <v>0</v>
      </c>
      <c r="AO194" s="169">
        <f t="shared" si="70"/>
        <v>0</v>
      </c>
      <c r="AP194" s="169">
        <f t="shared" si="70"/>
        <v>0</v>
      </c>
      <c r="AQ194" s="169">
        <f t="shared" si="70"/>
        <v>0</v>
      </c>
      <c r="AR194" s="169">
        <f t="shared" si="70"/>
        <v>0</v>
      </c>
      <c r="AS194" s="169">
        <f t="shared" si="71"/>
        <v>0</v>
      </c>
      <c r="AT194" s="169">
        <f t="shared" si="71"/>
        <v>0</v>
      </c>
      <c r="AU194" s="169">
        <f t="shared" si="71"/>
        <v>0</v>
      </c>
      <c r="AV194" s="169">
        <f t="shared" si="71"/>
        <v>0</v>
      </c>
      <c r="AW194" s="170"/>
      <c r="AX194" s="170"/>
      <c r="AY194" s="159"/>
      <c r="AZ194" s="159"/>
      <c r="BA194" s="159"/>
      <c r="BB194" s="159"/>
      <c r="BC194" s="159"/>
    </row>
    <row r="195" spans="1:77" x14ac:dyDescent="0.3">
      <c r="A195" s="139"/>
      <c r="B195" s="147">
        <f t="shared" si="68"/>
        <v>2042</v>
      </c>
      <c r="C195" s="148">
        <v>0</v>
      </c>
      <c r="D195" s="167">
        <f xml:space="preserve"> C195 * (1-[1]Assumptions!V$120* ITC_TaxBasisAdj   * $H$3)</f>
        <v>0</v>
      </c>
      <c r="E195" s="53"/>
      <c r="F195" s="168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  <c r="R195" s="170"/>
      <c r="S195" s="170"/>
      <c r="T195" s="170"/>
      <c r="U195" s="170"/>
      <c r="V195" s="170"/>
      <c r="W195" s="170"/>
      <c r="X195" s="170"/>
      <c r="Y195" s="169">
        <f t="shared" si="70"/>
        <v>0</v>
      </c>
      <c r="Z195" s="169">
        <f t="shared" si="70"/>
        <v>0</v>
      </c>
      <c r="AA195" s="169">
        <f t="shared" si="70"/>
        <v>0</v>
      </c>
      <c r="AB195" s="169">
        <f t="shared" si="70"/>
        <v>0</v>
      </c>
      <c r="AC195" s="169">
        <f t="shared" si="70"/>
        <v>0</v>
      </c>
      <c r="AD195" s="169">
        <f t="shared" si="70"/>
        <v>0</v>
      </c>
      <c r="AE195" s="169">
        <f t="shared" si="70"/>
        <v>0</v>
      </c>
      <c r="AF195" s="169">
        <f t="shared" si="70"/>
        <v>0</v>
      </c>
      <c r="AG195" s="169">
        <f t="shared" si="70"/>
        <v>0</v>
      </c>
      <c r="AH195" s="169">
        <f t="shared" si="70"/>
        <v>0</v>
      </c>
      <c r="AI195" s="169">
        <f t="shared" si="70"/>
        <v>0</v>
      </c>
      <c r="AJ195" s="169">
        <f t="shared" si="70"/>
        <v>0</v>
      </c>
      <c r="AK195" s="169">
        <f t="shared" si="70"/>
        <v>0</v>
      </c>
      <c r="AL195" s="169">
        <f t="shared" si="70"/>
        <v>0</v>
      </c>
      <c r="AM195" s="169">
        <f t="shared" si="70"/>
        <v>0</v>
      </c>
      <c r="AN195" s="169">
        <f t="shared" si="70"/>
        <v>0</v>
      </c>
      <c r="AO195" s="169">
        <f t="shared" si="70"/>
        <v>0</v>
      </c>
      <c r="AP195" s="169">
        <f t="shared" si="70"/>
        <v>0</v>
      </c>
      <c r="AQ195" s="169">
        <f t="shared" si="70"/>
        <v>0</v>
      </c>
      <c r="AR195" s="169">
        <f t="shared" si="70"/>
        <v>0</v>
      </c>
      <c r="AS195" s="169">
        <f t="shared" si="71"/>
        <v>0</v>
      </c>
      <c r="AT195" s="169">
        <f t="shared" si="71"/>
        <v>0</v>
      </c>
      <c r="AU195" s="169">
        <f t="shared" si="71"/>
        <v>0</v>
      </c>
      <c r="AV195" s="169">
        <f t="shared" si="71"/>
        <v>0</v>
      </c>
      <c r="AW195" s="169">
        <f t="shared" si="71"/>
        <v>0</v>
      </c>
      <c r="AX195" s="170"/>
      <c r="AY195" s="159"/>
      <c r="AZ195" s="159"/>
      <c r="BA195" s="159"/>
      <c r="BB195" s="159"/>
      <c r="BC195" s="159"/>
    </row>
    <row r="196" spans="1:77" x14ac:dyDescent="0.3">
      <c r="A196" s="139"/>
      <c r="B196" s="147">
        <f t="shared" si="68"/>
        <v>2043</v>
      </c>
      <c r="C196" s="154"/>
      <c r="D196" s="171"/>
      <c r="E196" s="53"/>
      <c r="F196" s="172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173"/>
      <c r="T196" s="173"/>
      <c r="U196" s="173"/>
      <c r="V196" s="173"/>
      <c r="W196" s="173"/>
      <c r="X196" s="173"/>
      <c r="Y196" s="173"/>
      <c r="Z196" s="169">
        <f t="shared" si="70"/>
        <v>0</v>
      </c>
      <c r="AA196" s="169">
        <f t="shared" si="70"/>
        <v>0</v>
      </c>
      <c r="AB196" s="169">
        <f t="shared" si="70"/>
        <v>0</v>
      </c>
      <c r="AC196" s="169">
        <f t="shared" si="70"/>
        <v>0</v>
      </c>
      <c r="AD196" s="169">
        <f t="shared" si="70"/>
        <v>0</v>
      </c>
      <c r="AE196" s="169">
        <f t="shared" si="70"/>
        <v>0</v>
      </c>
      <c r="AF196" s="169">
        <f t="shared" si="70"/>
        <v>0</v>
      </c>
      <c r="AG196" s="169">
        <f t="shared" si="70"/>
        <v>0</v>
      </c>
      <c r="AH196" s="169">
        <f t="shared" si="70"/>
        <v>0</v>
      </c>
      <c r="AI196" s="169">
        <f t="shared" si="70"/>
        <v>0</v>
      </c>
      <c r="AJ196" s="169">
        <f t="shared" si="70"/>
        <v>0</v>
      </c>
      <c r="AK196" s="169">
        <f t="shared" si="70"/>
        <v>0</v>
      </c>
      <c r="AL196" s="169">
        <f t="shared" si="70"/>
        <v>0</v>
      </c>
      <c r="AM196" s="169">
        <f t="shared" si="70"/>
        <v>0</v>
      </c>
      <c r="AN196" s="169">
        <f t="shared" si="70"/>
        <v>0</v>
      </c>
      <c r="AO196" s="169">
        <f t="shared" si="70"/>
        <v>0</v>
      </c>
      <c r="AP196" s="169">
        <f t="shared" si="70"/>
        <v>0</v>
      </c>
      <c r="AQ196" s="169">
        <f t="shared" si="70"/>
        <v>0</v>
      </c>
      <c r="AR196" s="169">
        <f t="shared" si="70"/>
        <v>0</v>
      </c>
      <c r="AS196" s="169">
        <f t="shared" si="71"/>
        <v>0</v>
      </c>
      <c r="AT196" s="169">
        <f t="shared" si="71"/>
        <v>0</v>
      </c>
      <c r="AU196" s="169">
        <f t="shared" si="71"/>
        <v>0</v>
      </c>
      <c r="AV196" s="169">
        <f t="shared" si="71"/>
        <v>0</v>
      </c>
      <c r="AW196" s="169">
        <f t="shared" si="71"/>
        <v>0</v>
      </c>
      <c r="AX196" s="169">
        <f t="shared" si="71"/>
        <v>0</v>
      </c>
      <c r="AY196" s="159"/>
      <c r="AZ196" s="159"/>
      <c r="BA196" s="159"/>
      <c r="BB196" s="159"/>
      <c r="BC196" s="159"/>
    </row>
    <row r="197" spans="1:77" x14ac:dyDescent="0.3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</row>
    <row r="198" spans="1:77" s="175" customFormat="1" x14ac:dyDescent="0.3">
      <c r="A198" s="17"/>
      <c r="B198" s="174" t="s">
        <v>107</v>
      </c>
      <c r="C198" s="17"/>
      <c r="D198" s="17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</row>
    <row r="199" spans="1:77" s="175" customFormat="1" x14ac:dyDescent="0.3">
      <c r="A199" s="17"/>
      <c r="B199" s="17"/>
      <c r="C199" s="17"/>
      <c r="D199" s="17"/>
      <c r="E199" s="139">
        <f t="shared" ref="E199:AA199" si="72">E$9</f>
        <v>0</v>
      </c>
      <c r="F199" s="139">
        <f t="shared" si="72"/>
        <v>1</v>
      </c>
      <c r="G199" s="139">
        <f t="shared" si="72"/>
        <v>2</v>
      </c>
      <c r="H199" s="139">
        <f t="shared" si="72"/>
        <v>3</v>
      </c>
      <c r="I199" s="139">
        <f t="shared" si="72"/>
        <v>4</v>
      </c>
      <c r="J199" s="139">
        <f t="shared" si="72"/>
        <v>5</v>
      </c>
      <c r="K199" s="139">
        <f t="shared" si="72"/>
        <v>6</v>
      </c>
      <c r="L199" s="139">
        <f t="shared" si="72"/>
        <v>7</v>
      </c>
      <c r="M199" s="139">
        <f t="shared" si="72"/>
        <v>8</v>
      </c>
      <c r="N199" s="139">
        <f t="shared" si="72"/>
        <v>9</v>
      </c>
      <c r="O199" s="139">
        <f t="shared" si="72"/>
        <v>10</v>
      </c>
      <c r="P199" s="139">
        <f t="shared" si="72"/>
        <v>11</v>
      </c>
      <c r="Q199" s="139">
        <f t="shared" si="72"/>
        <v>12</v>
      </c>
      <c r="R199" s="139">
        <f t="shared" si="72"/>
        <v>13</v>
      </c>
      <c r="S199" s="139">
        <f t="shared" si="72"/>
        <v>14</v>
      </c>
      <c r="T199" s="139">
        <f t="shared" si="72"/>
        <v>15</v>
      </c>
      <c r="U199" s="139">
        <f t="shared" si="72"/>
        <v>16</v>
      </c>
      <c r="V199" s="139">
        <f t="shared" si="72"/>
        <v>17</v>
      </c>
      <c r="W199" s="139">
        <f t="shared" si="72"/>
        <v>18</v>
      </c>
      <c r="X199" s="139">
        <f t="shared" si="72"/>
        <v>19</v>
      </c>
      <c r="Y199" s="139">
        <f t="shared" si="72"/>
        <v>20</v>
      </c>
      <c r="Z199" s="139">
        <f t="shared" si="72"/>
        <v>21</v>
      </c>
      <c r="AA199" s="139">
        <f t="shared" si="72"/>
        <v>22</v>
      </c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3"/>
    </row>
    <row r="200" spans="1:77" s="175" customFormat="1" x14ac:dyDescent="0.3">
      <c r="A200" s="17"/>
      <c r="B200" s="17"/>
      <c r="C200" s="17"/>
      <c r="D200" s="17"/>
      <c r="E200" s="139">
        <f t="shared" ref="E200:E220" si="73">E199+1</f>
        <v>1</v>
      </c>
      <c r="F200" s="176">
        <f>$F$225*(1-[1]Assumptions!$C$127)+[1]Assumptions!$C$127</f>
        <v>0.2</v>
      </c>
      <c r="G200" s="177">
        <f>G$225*(1-[1]Assumptions!$C$127)</f>
        <v>0.32</v>
      </c>
      <c r="H200" s="177">
        <f>H$225*(1-[1]Assumptions!$C$127)</f>
        <v>0.192</v>
      </c>
      <c r="I200" s="177">
        <f>I$225*(1-[1]Assumptions!$C$127)</f>
        <v>0.1152</v>
      </c>
      <c r="J200" s="177">
        <f>J$225*(1-[1]Assumptions!$C$127)</f>
        <v>0.1152</v>
      </c>
      <c r="K200" s="177">
        <f>K$225*(1-[1]Assumptions!$C$127)</f>
        <v>5.7599999999999998E-2</v>
      </c>
      <c r="L200" s="177">
        <f>L$225*(1-[1]Assumptions!$C$127)</f>
        <v>0</v>
      </c>
      <c r="M200" s="177">
        <f>M$225*(1-[1]Assumptions!$C$127)</f>
        <v>0</v>
      </c>
      <c r="N200" s="177">
        <f>N$225*(1-[1]Assumptions!$C$127)</f>
        <v>0</v>
      </c>
      <c r="O200" s="177">
        <f>O$225*(1-[1]Assumptions!$C$127)</f>
        <v>0</v>
      </c>
      <c r="P200" s="177">
        <f>P$225*(1-[1]Assumptions!$C$127)</f>
        <v>0</v>
      </c>
      <c r="Q200" s="177">
        <f>Q$225*(1-[1]Assumptions!$C$127)</f>
        <v>0</v>
      </c>
      <c r="R200" s="177">
        <f>R$225*(1-[1]Assumptions!$C$127)</f>
        <v>0</v>
      </c>
      <c r="S200" s="177">
        <f>S$225*(1-[1]Assumptions!$C$127)</f>
        <v>0</v>
      </c>
      <c r="T200" s="177">
        <f>T$225*(1-[1]Assumptions!$C$127)</f>
        <v>0</v>
      </c>
      <c r="U200" s="177">
        <f>U$225*(1-[1]Assumptions!$C$127)</f>
        <v>0</v>
      </c>
      <c r="V200" s="177">
        <f>V$225*(1-[1]Assumptions!$C$127)</f>
        <v>0</v>
      </c>
      <c r="W200" s="177">
        <f>W$225*(1-[1]Assumptions!$C$127)</f>
        <v>0</v>
      </c>
      <c r="X200" s="177">
        <f>X$225*(1-[1]Assumptions!$C$127)</f>
        <v>0</v>
      </c>
      <c r="Y200" s="177">
        <f>Y$225*(1-[1]Assumptions!$C$127)</f>
        <v>0</v>
      </c>
      <c r="Z200" s="177">
        <f>Z$225*(1-[1]Assumptions!$C$127)</f>
        <v>0</v>
      </c>
      <c r="AA200" s="178"/>
      <c r="AB200" s="178"/>
      <c r="AC200" s="178"/>
      <c r="AD200" s="178"/>
      <c r="AE200" s="178"/>
      <c r="AF200" s="178"/>
      <c r="AG200" s="178"/>
      <c r="AH200" s="178"/>
      <c r="AI200" s="178"/>
      <c r="AJ200" s="178"/>
      <c r="AK200" s="178"/>
      <c r="AL200" s="178"/>
      <c r="AM200" s="178"/>
      <c r="AN200" s="178"/>
      <c r="AO200" s="178"/>
      <c r="AP200" s="178"/>
      <c r="AQ200" s="178"/>
      <c r="AR200" s="178"/>
      <c r="AS200" s="178"/>
      <c r="AT200" s="179"/>
      <c r="AU200" s="180"/>
      <c r="AV200" s="17"/>
      <c r="AW200" s="17"/>
      <c r="AX200" s="17"/>
      <c r="AY200" s="17"/>
      <c r="AZ200" s="17"/>
      <c r="BA200" s="17"/>
      <c r="BB200" s="17"/>
      <c r="BC200" s="17"/>
      <c r="BD200" s="3"/>
    </row>
    <row r="201" spans="1:77" s="175" customFormat="1" x14ac:dyDescent="0.3">
      <c r="A201" s="17"/>
      <c r="B201" s="17"/>
      <c r="C201" s="17"/>
      <c r="D201" s="17"/>
      <c r="E201" s="139">
        <f t="shared" si="73"/>
        <v>2</v>
      </c>
      <c r="F201" s="181"/>
      <c r="G201" s="182">
        <f>$F$225*(1-[1]Assumptions!$D$127)+[1]Assumptions!$D$127</f>
        <v>0.2</v>
      </c>
      <c r="H201" s="183">
        <f>G$225*(1-[1]Assumptions!$D$127)</f>
        <v>0.32</v>
      </c>
      <c r="I201" s="183">
        <f>H$225*(1-[1]Assumptions!$D$127)</f>
        <v>0.192</v>
      </c>
      <c r="J201" s="183">
        <f>I$225*(1-[1]Assumptions!$D$127)</f>
        <v>0.1152</v>
      </c>
      <c r="K201" s="183">
        <f>J$225*(1-[1]Assumptions!$D$127)</f>
        <v>0.1152</v>
      </c>
      <c r="L201" s="183">
        <f>K$225*(1-[1]Assumptions!$D$127)</f>
        <v>5.7599999999999998E-2</v>
      </c>
      <c r="M201" s="183">
        <f>L$225*(1-[1]Assumptions!$D$127)</f>
        <v>0</v>
      </c>
      <c r="N201" s="183">
        <f>M$225*(1-[1]Assumptions!$D$127)</f>
        <v>0</v>
      </c>
      <c r="O201" s="183">
        <f>N$225*(1-[1]Assumptions!$D$127)</f>
        <v>0</v>
      </c>
      <c r="P201" s="183">
        <f>O$225*(1-[1]Assumptions!$D$127)</f>
        <v>0</v>
      </c>
      <c r="Q201" s="183">
        <f>P$225*(1-[1]Assumptions!$D$127)</f>
        <v>0</v>
      </c>
      <c r="R201" s="183">
        <f>Q$225*(1-[1]Assumptions!$D$127)</f>
        <v>0</v>
      </c>
      <c r="S201" s="183">
        <f>R$225*(1-[1]Assumptions!$D$127)</f>
        <v>0</v>
      </c>
      <c r="T201" s="183">
        <f>S$225*(1-[1]Assumptions!$D$127)</f>
        <v>0</v>
      </c>
      <c r="U201" s="183">
        <f>T$225*(1-[1]Assumptions!$D$127)</f>
        <v>0</v>
      </c>
      <c r="V201" s="183">
        <f>U$225*(1-[1]Assumptions!$D$127)</f>
        <v>0</v>
      </c>
      <c r="W201" s="183">
        <f>V$225*(1-[1]Assumptions!$D$127)</f>
        <v>0</v>
      </c>
      <c r="X201" s="183">
        <f>W$225*(1-[1]Assumptions!$D$127)</f>
        <v>0</v>
      </c>
      <c r="Y201" s="183">
        <f>X$225*(1-[1]Assumptions!$D$127)</f>
        <v>0</v>
      </c>
      <c r="Z201" s="183">
        <f>Y$225*(1-[1]Assumptions!$D$127)</f>
        <v>0</v>
      </c>
      <c r="AA201" s="183">
        <f>Z$225*(1-[1]Assumptions!$D$127)</f>
        <v>0</v>
      </c>
      <c r="AB201" s="184"/>
      <c r="AC201" s="184"/>
      <c r="AD201" s="184"/>
      <c r="AE201" s="184"/>
      <c r="AF201" s="184"/>
      <c r="AG201" s="184"/>
      <c r="AH201" s="184"/>
      <c r="AI201" s="184"/>
      <c r="AJ201" s="184"/>
      <c r="AK201" s="184"/>
      <c r="AL201" s="184"/>
      <c r="AM201" s="184"/>
      <c r="AN201" s="184"/>
      <c r="AO201" s="184"/>
      <c r="AP201" s="184"/>
      <c r="AQ201" s="184"/>
      <c r="AR201" s="184"/>
      <c r="AS201" s="184"/>
      <c r="AT201" s="185"/>
      <c r="AU201" s="180"/>
      <c r="AV201" s="17"/>
      <c r="AW201" s="17"/>
      <c r="AX201" s="17"/>
      <c r="AY201" s="17"/>
      <c r="AZ201" s="17"/>
      <c r="BA201" s="17"/>
      <c r="BB201" s="17"/>
      <c r="BC201" s="17"/>
      <c r="BD201" s="3"/>
    </row>
    <row r="202" spans="1:77" s="175" customFormat="1" x14ac:dyDescent="0.3">
      <c r="A202" s="17"/>
      <c r="B202" s="17"/>
      <c r="C202" s="17"/>
      <c r="D202" s="17"/>
      <c r="E202" s="139">
        <f t="shared" si="73"/>
        <v>3</v>
      </c>
      <c r="F202" s="181"/>
      <c r="G202" s="186"/>
      <c r="H202" s="182">
        <f>$F$225*(1-[1]Assumptions!$E$127)+[1]Assumptions!$E$127</f>
        <v>0.2</v>
      </c>
      <c r="I202" s="183">
        <f>G$225*(1-[1]Assumptions!$E$127)</f>
        <v>0.32</v>
      </c>
      <c r="J202" s="183">
        <f>H$225*(1-[1]Assumptions!$E$127)</f>
        <v>0.192</v>
      </c>
      <c r="K202" s="183">
        <f>I$225*(1-[1]Assumptions!$E$127)</f>
        <v>0.1152</v>
      </c>
      <c r="L202" s="183">
        <f>J$225*(1-[1]Assumptions!$E$127)</f>
        <v>0.1152</v>
      </c>
      <c r="M202" s="183">
        <f>K$225*(1-[1]Assumptions!$E$127)</f>
        <v>5.7599999999999998E-2</v>
      </c>
      <c r="N202" s="183">
        <f>L$225*(1-[1]Assumptions!$E$127)</f>
        <v>0</v>
      </c>
      <c r="O202" s="183">
        <f>M$225*(1-[1]Assumptions!$E$127)</f>
        <v>0</v>
      </c>
      <c r="P202" s="183">
        <f>N$225*(1-[1]Assumptions!$E$127)</f>
        <v>0</v>
      </c>
      <c r="Q202" s="183">
        <f>O$225*(1-[1]Assumptions!$E$127)</f>
        <v>0</v>
      </c>
      <c r="R202" s="183">
        <f>P$225*(1-[1]Assumptions!$E$127)</f>
        <v>0</v>
      </c>
      <c r="S202" s="183">
        <f>Q$225*(1-[1]Assumptions!$E$127)</f>
        <v>0</v>
      </c>
      <c r="T202" s="183">
        <f>R$225*(1-[1]Assumptions!$E$127)</f>
        <v>0</v>
      </c>
      <c r="U202" s="183">
        <f>S$225*(1-[1]Assumptions!$E$127)</f>
        <v>0</v>
      </c>
      <c r="V202" s="183">
        <f>T$225*(1-[1]Assumptions!$E$127)</f>
        <v>0</v>
      </c>
      <c r="W202" s="183">
        <f>U$225*(1-[1]Assumptions!$E$127)</f>
        <v>0</v>
      </c>
      <c r="X202" s="183">
        <f>V$225*(1-[1]Assumptions!$E$127)</f>
        <v>0</v>
      </c>
      <c r="Y202" s="183">
        <f>W$225*(1-[1]Assumptions!$E$127)</f>
        <v>0</v>
      </c>
      <c r="Z202" s="183">
        <f>X$225*(1-[1]Assumptions!$E$127)</f>
        <v>0</v>
      </c>
      <c r="AA202" s="183">
        <f>Y$225*(1-[1]Assumptions!$E$127)</f>
        <v>0</v>
      </c>
      <c r="AB202" s="183">
        <f>Z$225*(1-[1]Assumptions!$E$127)</f>
        <v>0</v>
      </c>
      <c r="AC202" s="183"/>
      <c r="AD202" s="183"/>
      <c r="AE202" s="183"/>
      <c r="AF202" s="183"/>
      <c r="AG202" s="183"/>
      <c r="AH202" s="183"/>
      <c r="AI202" s="183"/>
      <c r="AJ202" s="183"/>
      <c r="AK202" s="183"/>
      <c r="AL202" s="183"/>
      <c r="AM202" s="183"/>
      <c r="AN202" s="183"/>
      <c r="AO202" s="183"/>
      <c r="AP202" s="183"/>
      <c r="AQ202" s="183"/>
      <c r="AR202" s="183"/>
      <c r="AS202" s="183"/>
      <c r="AT202" s="187"/>
      <c r="AU202" s="180"/>
      <c r="AV202" s="23"/>
      <c r="AW202" s="23"/>
      <c r="AX202" s="23"/>
      <c r="AY202" s="23"/>
      <c r="AZ202" s="23"/>
      <c r="BA202" s="23"/>
      <c r="BB202" s="23"/>
      <c r="BC202" s="23"/>
      <c r="BD202" s="3"/>
    </row>
    <row r="203" spans="1:77" s="175" customFormat="1" x14ac:dyDescent="0.3">
      <c r="A203" s="17"/>
      <c r="B203" s="17"/>
      <c r="C203" s="17"/>
      <c r="D203" s="17"/>
      <c r="E203" s="139">
        <f t="shared" si="73"/>
        <v>4</v>
      </c>
      <c r="F203" s="181"/>
      <c r="G203" s="186"/>
      <c r="H203" s="186"/>
      <c r="I203" s="182">
        <f>$F$225*(1-[1]Assumptions!$F$127)+[1]Assumptions!$F$127</f>
        <v>0.2</v>
      </c>
      <c r="J203" s="183">
        <f>G$225*(1-[1]Assumptions!$F$127)</f>
        <v>0.32</v>
      </c>
      <c r="K203" s="183">
        <f>H$225*(1-[1]Assumptions!$F$127)</f>
        <v>0.192</v>
      </c>
      <c r="L203" s="183">
        <f>I$225*(1-[1]Assumptions!$F$127)</f>
        <v>0.1152</v>
      </c>
      <c r="M203" s="183">
        <f>J$225*(1-[1]Assumptions!$F$127)</f>
        <v>0.1152</v>
      </c>
      <c r="N203" s="183">
        <f>K$225*(1-[1]Assumptions!$F$127)</f>
        <v>5.7599999999999998E-2</v>
      </c>
      <c r="O203" s="183">
        <f>L$225*(1-[1]Assumptions!$F$127)</f>
        <v>0</v>
      </c>
      <c r="P203" s="183">
        <f>M$225*(1-[1]Assumptions!$F$127)</f>
        <v>0</v>
      </c>
      <c r="Q203" s="183">
        <f>N$225*(1-[1]Assumptions!$F$127)</f>
        <v>0</v>
      </c>
      <c r="R203" s="183">
        <f>O$225*(1-[1]Assumptions!$F$127)</f>
        <v>0</v>
      </c>
      <c r="S203" s="183">
        <f>P$225*(1-[1]Assumptions!$F$127)</f>
        <v>0</v>
      </c>
      <c r="T203" s="183">
        <f>Q$225*(1-[1]Assumptions!$F$127)</f>
        <v>0</v>
      </c>
      <c r="U203" s="183">
        <f>R$225*(1-[1]Assumptions!$F$127)</f>
        <v>0</v>
      </c>
      <c r="V203" s="183">
        <f>S$225*(1-[1]Assumptions!$F$127)</f>
        <v>0</v>
      </c>
      <c r="W203" s="183">
        <f>T$225*(1-[1]Assumptions!$F$127)</f>
        <v>0</v>
      </c>
      <c r="X203" s="183">
        <f>U$225*(1-[1]Assumptions!$F$127)</f>
        <v>0</v>
      </c>
      <c r="Y203" s="183">
        <f>V$225*(1-[1]Assumptions!$F$127)</f>
        <v>0</v>
      </c>
      <c r="Z203" s="183">
        <f>W$225*(1-[1]Assumptions!$F$127)</f>
        <v>0</v>
      </c>
      <c r="AA203" s="183">
        <f>X$225*(1-[1]Assumptions!$F$127)</f>
        <v>0</v>
      </c>
      <c r="AB203" s="183">
        <f>Y$225*(1-[1]Assumptions!$F$127)</f>
        <v>0</v>
      </c>
      <c r="AC203" s="183">
        <f>Z$225*(1-[1]Assumptions!$F$127)</f>
        <v>0</v>
      </c>
      <c r="AD203" s="183"/>
      <c r="AE203" s="183"/>
      <c r="AF203" s="183"/>
      <c r="AG203" s="183"/>
      <c r="AH203" s="183"/>
      <c r="AI203" s="183"/>
      <c r="AJ203" s="183"/>
      <c r="AK203" s="183"/>
      <c r="AL203" s="183"/>
      <c r="AM203" s="183"/>
      <c r="AN203" s="183"/>
      <c r="AO203" s="183"/>
      <c r="AP203" s="183"/>
      <c r="AQ203" s="183"/>
      <c r="AR203" s="183"/>
      <c r="AS203" s="183"/>
      <c r="AT203" s="187"/>
      <c r="AU203" s="180"/>
      <c r="AV203" s="23"/>
      <c r="AW203" s="23"/>
      <c r="AX203" s="23"/>
      <c r="AY203" s="23"/>
      <c r="AZ203" s="23"/>
      <c r="BA203" s="23"/>
      <c r="BB203" s="23"/>
      <c r="BC203" s="23"/>
      <c r="BD203" s="3"/>
    </row>
    <row r="204" spans="1:77" s="175" customFormat="1" x14ac:dyDescent="0.3">
      <c r="A204" s="17"/>
      <c r="B204" s="17"/>
      <c r="C204" s="17"/>
      <c r="D204" s="17"/>
      <c r="E204" s="139">
        <f t="shared" si="73"/>
        <v>5</v>
      </c>
      <c r="F204" s="181"/>
      <c r="G204" s="186"/>
      <c r="H204" s="186"/>
      <c r="I204" s="186"/>
      <c r="J204" s="182">
        <f>$F$225*(1-[1]Assumptions!$G$127)+[1]Assumptions!$G$127</f>
        <v>0.2</v>
      </c>
      <c r="K204" s="183">
        <f>G$225*(1-[1]Assumptions!$G$127)</f>
        <v>0.32</v>
      </c>
      <c r="L204" s="183">
        <f>H$225*(1-[1]Assumptions!$G$127)</f>
        <v>0.192</v>
      </c>
      <c r="M204" s="183">
        <f>I$225*(1-[1]Assumptions!$G$127)</f>
        <v>0.1152</v>
      </c>
      <c r="N204" s="183">
        <f>J$225*(1-[1]Assumptions!$G$127)</f>
        <v>0.1152</v>
      </c>
      <c r="O204" s="183">
        <f>K$225*(1-[1]Assumptions!$G$127)</f>
        <v>5.7599999999999998E-2</v>
      </c>
      <c r="P204" s="183">
        <f>L$225*(1-[1]Assumptions!$G$127)</f>
        <v>0</v>
      </c>
      <c r="Q204" s="183">
        <f>M$225*(1-[1]Assumptions!$G$127)</f>
        <v>0</v>
      </c>
      <c r="R204" s="183">
        <f>N$225*(1-[1]Assumptions!$G$127)</f>
        <v>0</v>
      </c>
      <c r="S204" s="183">
        <f>O$225*(1-[1]Assumptions!$G$127)</f>
        <v>0</v>
      </c>
      <c r="T204" s="183">
        <f>P$225*(1-[1]Assumptions!$G$127)</f>
        <v>0</v>
      </c>
      <c r="U204" s="183">
        <f>Q$225*(1-[1]Assumptions!$G$127)</f>
        <v>0</v>
      </c>
      <c r="V204" s="183">
        <f>R$225*(1-[1]Assumptions!$G$127)</f>
        <v>0</v>
      </c>
      <c r="W204" s="183">
        <f>S$225*(1-[1]Assumptions!$G$127)</f>
        <v>0</v>
      </c>
      <c r="X204" s="183">
        <f>T$225*(1-[1]Assumptions!$G$127)</f>
        <v>0</v>
      </c>
      <c r="Y204" s="183">
        <f>U$225*(1-[1]Assumptions!$G$127)</f>
        <v>0</v>
      </c>
      <c r="Z204" s="183">
        <f>V$225*(1-[1]Assumptions!$G$127)</f>
        <v>0</v>
      </c>
      <c r="AA204" s="183">
        <f>W$225*(1-[1]Assumptions!$G$127)</f>
        <v>0</v>
      </c>
      <c r="AB204" s="183">
        <f>X$225*(1-[1]Assumptions!$G$127)</f>
        <v>0</v>
      </c>
      <c r="AC204" s="183">
        <f>Y$225*(1-[1]Assumptions!$G$127)</f>
        <v>0</v>
      </c>
      <c r="AD204" s="183">
        <f>Z$225*(1-[1]Assumptions!$G$127)</f>
        <v>0</v>
      </c>
      <c r="AE204" s="183"/>
      <c r="AF204" s="183"/>
      <c r="AG204" s="183"/>
      <c r="AH204" s="183"/>
      <c r="AI204" s="183"/>
      <c r="AJ204" s="183"/>
      <c r="AK204" s="183"/>
      <c r="AL204" s="183"/>
      <c r="AM204" s="183"/>
      <c r="AN204" s="183"/>
      <c r="AO204" s="183"/>
      <c r="AP204" s="183"/>
      <c r="AQ204" s="183"/>
      <c r="AR204" s="183"/>
      <c r="AS204" s="183"/>
      <c r="AT204" s="187"/>
      <c r="AU204" s="180"/>
      <c r="AV204" s="23"/>
      <c r="AW204" s="23"/>
      <c r="AX204" s="23"/>
      <c r="AY204" s="23"/>
      <c r="AZ204" s="23"/>
      <c r="BA204" s="23"/>
      <c r="BB204" s="23"/>
      <c r="BC204" s="23"/>
      <c r="BD204" s="3"/>
    </row>
    <row r="205" spans="1:77" s="175" customFormat="1" x14ac:dyDescent="0.3">
      <c r="A205" s="17"/>
      <c r="B205" s="17"/>
      <c r="C205" s="17"/>
      <c r="D205" s="17"/>
      <c r="E205" s="139">
        <f t="shared" si="73"/>
        <v>6</v>
      </c>
      <c r="F205" s="181"/>
      <c r="G205" s="186"/>
      <c r="H205" s="186"/>
      <c r="I205" s="186"/>
      <c r="J205" s="186"/>
      <c r="K205" s="182">
        <f>$F$225*(1-[1]Assumptions!$H130)+[1]Assumptions!$H$127</f>
        <v>0.2</v>
      </c>
      <c r="L205" s="183">
        <f>G$225*(1-[1]Assumptions!$H$127)</f>
        <v>0.32</v>
      </c>
      <c r="M205" s="183">
        <f>H$225*(1-[1]Assumptions!$H$127)</f>
        <v>0.192</v>
      </c>
      <c r="N205" s="183">
        <f>I$225*(1-[1]Assumptions!$H$127)</f>
        <v>0.1152</v>
      </c>
      <c r="O205" s="183">
        <f>J$225*(1-[1]Assumptions!$H$127)</f>
        <v>0.1152</v>
      </c>
      <c r="P205" s="183">
        <f>K$225*(1-[1]Assumptions!$H$127)</f>
        <v>5.7599999999999998E-2</v>
      </c>
      <c r="Q205" s="183">
        <f>L$225*(1-[1]Assumptions!$H$127)</f>
        <v>0</v>
      </c>
      <c r="R205" s="183">
        <f>M$225*(1-[1]Assumptions!$H$127)</f>
        <v>0</v>
      </c>
      <c r="S205" s="183">
        <f>N$225*(1-[1]Assumptions!$H$127)</f>
        <v>0</v>
      </c>
      <c r="T205" s="183">
        <f>O$225*(1-[1]Assumptions!$H$127)</f>
        <v>0</v>
      </c>
      <c r="U205" s="183">
        <f>P$225*(1-[1]Assumptions!$H$127)</f>
        <v>0</v>
      </c>
      <c r="V205" s="183">
        <f>Q$225*(1-[1]Assumptions!$H$127)</f>
        <v>0</v>
      </c>
      <c r="W205" s="183">
        <f>R$225*(1-[1]Assumptions!$H$127)</f>
        <v>0</v>
      </c>
      <c r="X205" s="183">
        <f>S$225*(1-[1]Assumptions!$H$127)</f>
        <v>0</v>
      </c>
      <c r="Y205" s="183">
        <f>T$225*(1-[1]Assumptions!$H$127)</f>
        <v>0</v>
      </c>
      <c r="Z205" s="183">
        <f>U$225*(1-[1]Assumptions!$H$127)</f>
        <v>0</v>
      </c>
      <c r="AA205" s="183">
        <f>V$225*(1-[1]Assumptions!$H$127)</f>
        <v>0</v>
      </c>
      <c r="AB205" s="183">
        <f>W$225*(1-[1]Assumptions!$H$127)</f>
        <v>0</v>
      </c>
      <c r="AC205" s="183">
        <f>X$225*(1-[1]Assumptions!$H$127)</f>
        <v>0</v>
      </c>
      <c r="AD205" s="183">
        <f>Y$225*(1-[1]Assumptions!$H$127)</f>
        <v>0</v>
      </c>
      <c r="AE205" s="183">
        <f>Z$225*(1-[1]Assumptions!$H$127)</f>
        <v>0</v>
      </c>
      <c r="AF205" s="183"/>
      <c r="AG205" s="183"/>
      <c r="AH205" s="183"/>
      <c r="AI205" s="183"/>
      <c r="AJ205" s="183"/>
      <c r="AK205" s="183"/>
      <c r="AL205" s="183"/>
      <c r="AM205" s="183"/>
      <c r="AN205" s="183"/>
      <c r="AO205" s="183"/>
      <c r="AP205" s="183"/>
      <c r="AQ205" s="183"/>
      <c r="AR205" s="183"/>
      <c r="AS205" s="183"/>
      <c r="AT205" s="187"/>
      <c r="AU205" s="180"/>
      <c r="AV205" s="23"/>
      <c r="AW205" s="23"/>
      <c r="AX205" s="23"/>
      <c r="AY205" s="23"/>
      <c r="AZ205" s="23"/>
      <c r="BA205" s="23"/>
      <c r="BB205" s="23"/>
      <c r="BC205" s="23"/>
      <c r="BD205" s="3"/>
    </row>
    <row r="206" spans="1:77" s="175" customFormat="1" x14ac:dyDescent="0.3">
      <c r="A206" s="17"/>
      <c r="B206" s="17"/>
      <c r="C206" s="17"/>
      <c r="D206" s="17"/>
      <c r="E206" s="139">
        <f t="shared" si="73"/>
        <v>7</v>
      </c>
      <c r="F206" s="181"/>
      <c r="G206" s="186"/>
      <c r="H206" s="186"/>
      <c r="I206" s="186"/>
      <c r="J206" s="186"/>
      <c r="K206" s="186"/>
      <c r="L206" s="182">
        <f>$F$225*(1-[1]Assumptions!$I$127)+[1]Assumptions!$I$127</f>
        <v>0.2</v>
      </c>
      <c r="M206" s="188">
        <f>G$225*(1-[1]Assumptions!$I$127)</f>
        <v>0.32</v>
      </c>
      <c r="N206" s="188">
        <f>H$225*(1-[1]Assumptions!$I$127)</f>
        <v>0.192</v>
      </c>
      <c r="O206" s="188">
        <f>I$225*(1-[1]Assumptions!$I$127)</f>
        <v>0.1152</v>
      </c>
      <c r="P206" s="188">
        <f>J$225*(1-[1]Assumptions!$I$127)</f>
        <v>0.1152</v>
      </c>
      <c r="Q206" s="188">
        <f>K$225*(1-[1]Assumptions!$I$127)</f>
        <v>5.7599999999999998E-2</v>
      </c>
      <c r="R206" s="188">
        <f>L$225*(1-[1]Assumptions!$I$127)</f>
        <v>0</v>
      </c>
      <c r="S206" s="188">
        <f>M$225*(1-[1]Assumptions!$I$127)</f>
        <v>0</v>
      </c>
      <c r="T206" s="188">
        <f>N$225*(1-[1]Assumptions!$I$127)</f>
        <v>0</v>
      </c>
      <c r="U206" s="188">
        <f>O$225*(1-[1]Assumptions!$I$127)</f>
        <v>0</v>
      </c>
      <c r="V206" s="188">
        <f>P$225*(1-[1]Assumptions!$I$127)</f>
        <v>0</v>
      </c>
      <c r="W206" s="188">
        <f>Q$225*(1-[1]Assumptions!$I$127)</f>
        <v>0</v>
      </c>
      <c r="X206" s="188">
        <f>R$225*(1-[1]Assumptions!$I$127)</f>
        <v>0</v>
      </c>
      <c r="Y206" s="188">
        <f>S$225*(1-[1]Assumptions!$I$127)</f>
        <v>0</v>
      </c>
      <c r="Z206" s="188">
        <f>T$225*(1-[1]Assumptions!$I$127)</f>
        <v>0</v>
      </c>
      <c r="AA206" s="188">
        <f>U$225*(1-[1]Assumptions!$I$127)</f>
        <v>0</v>
      </c>
      <c r="AB206" s="188">
        <f>V$225*(1-[1]Assumptions!$I$127)</f>
        <v>0</v>
      </c>
      <c r="AC206" s="188">
        <f>W$225*(1-[1]Assumptions!$I$127)</f>
        <v>0</v>
      </c>
      <c r="AD206" s="188">
        <f>X$225*(1-[1]Assumptions!$I$127)</f>
        <v>0</v>
      </c>
      <c r="AE206" s="188">
        <f>Y$225*(1-[1]Assumptions!$I$127)</f>
        <v>0</v>
      </c>
      <c r="AF206" s="188">
        <f>Z$225*(1-[1]Assumptions!$I$127)</f>
        <v>0</v>
      </c>
      <c r="AG206" s="188"/>
      <c r="AH206" s="188"/>
      <c r="AI206" s="188"/>
      <c r="AJ206" s="188"/>
      <c r="AK206" s="188"/>
      <c r="AL206" s="188"/>
      <c r="AM206" s="188"/>
      <c r="AN206" s="188"/>
      <c r="AO206" s="188"/>
      <c r="AP206" s="188"/>
      <c r="AQ206" s="188"/>
      <c r="AR206" s="188"/>
      <c r="AS206" s="188"/>
      <c r="AT206" s="187"/>
      <c r="AU206" s="180"/>
      <c r="AV206" s="23"/>
      <c r="AW206" s="23"/>
      <c r="AX206" s="23"/>
      <c r="AY206" s="23"/>
      <c r="AZ206" s="23"/>
      <c r="BA206" s="23"/>
      <c r="BB206" s="23"/>
      <c r="BC206" s="23"/>
      <c r="BD206" s="3"/>
    </row>
    <row r="207" spans="1:77" s="175" customFormat="1" x14ac:dyDescent="0.3">
      <c r="A207" s="17"/>
      <c r="B207" s="17"/>
      <c r="C207" s="17"/>
      <c r="D207" s="17"/>
      <c r="E207" s="139">
        <f t="shared" si="73"/>
        <v>8</v>
      </c>
      <c r="F207" s="181"/>
      <c r="G207" s="186"/>
      <c r="H207" s="186"/>
      <c r="I207" s="186"/>
      <c r="J207" s="186"/>
      <c r="K207" s="186"/>
      <c r="L207" s="186"/>
      <c r="M207" s="189">
        <f>$F$225*(1-[1]Assumptions!$J130)+[1]Assumptions!$J$127</f>
        <v>0.2</v>
      </c>
      <c r="N207" s="190">
        <f>G$225*(1-[1]Assumptions!$J$127)</f>
        <v>0.32</v>
      </c>
      <c r="O207" s="190">
        <f>H$225*(1-[1]Assumptions!$J$127)</f>
        <v>0.192</v>
      </c>
      <c r="P207" s="190">
        <f>I$225*(1-[1]Assumptions!$J$127)</f>
        <v>0.1152</v>
      </c>
      <c r="Q207" s="190">
        <f>J$225*(1-[1]Assumptions!$J$127)</f>
        <v>0.1152</v>
      </c>
      <c r="R207" s="190">
        <f>K$225*(1-[1]Assumptions!$J$127)</f>
        <v>5.7599999999999998E-2</v>
      </c>
      <c r="S207" s="190">
        <f>L$225*(1-[1]Assumptions!$J$127)</f>
        <v>0</v>
      </c>
      <c r="T207" s="190">
        <f>M$225*(1-[1]Assumptions!$J$127)</f>
        <v>0</v>
      </c>
      <c r="U207" s="190">
        <f>N$225*(1-[1]Assumptions!$J$127)</f>
        <v>0</v>
      </c>
      <c r="V207" s="190">
        <f>O$225*(1-[1]Assumptions!$J$127)</f>
        <v>0</v>
      </c>
      <c r="W207" s="190">
        <f>P$225*(1-[1]Assumptions!$J$127)</f>
        <v>0</v>
      </c>
      <c r="X207" s="190">
        <f>Q$225*(1-[1]Assumptions!$J$127)</f>
        <v>0</v>
      </c>
      <c r="Y207" s="190">
        <f>R$225*(1-[1]Assumptions!$J$127)</f>
        <v>0</v>
      </c>
      <c r="Z207" s="190">
        <f>S$225*(1-[1]Assumptions!$J$127)</f>
        <v>0</v>
      </c>
      <c r="AA207" s="190">
        <f>T$225*(1-[1]Assumptions!$J$127)</f>
        <v>0</v>
      </c>
      <c r="AB207" s="190">
        <f>U$225*(1-[1]Assumptions!$J$127)</f>
        <v>0</v>
      </c>
      <c r="AC207" s="190">
        <f>V$225*(1-[1]Assumptions!$J$127)</f>
        <v>0</v>
      </c>
      <c r="AD207" s="190">
        <f>W$225*(1-[1]Assumptions!$J$127)</f>
        <v>0</v>
      </c>
      <c r="AE207" s="190">
        <f>X$225*(1-[1]Assumptions!$J$127)</f>
        <v>0</v>
      </c>
      <c r="AF207" s="190">
        <f>Y$225*(1-[1]Assumptions!$J$127)</f>
        <v>0</v>
      </c>
      <c r="AG207" s="190">
        <f>Z$225*(1-[1]Assumptions!$J$127)</f>
        <v>0</v>
      </c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0"/>
      <c r="AT207" s="187"/>
      <c r="AU207" s="180"/>
      <c r="AV207" s="23"/>
      <c r="AW207" s="23"/>
      <c r="AX207" s="23"/>
      <c r="AY207" s="23"/>
      <c r="AZ207" s="23"/>
      <c r="BA207" s="23"/>
      <c r="BB207" s="23"/>
      <c r="BC207" s="23"/>
      <c r="BD207" s="3"/>
    </row>
    <row r="208" spans="1:77" s="175" customFormat="1" x14ac:dyDescent="0.3">
      <c r="A208" s="17"/>
      <c r="B208" s="17"/>
      <c r="C208" s="17"/>
      <c r="D208" s="17"/>
      <c r="E208" s="139">
        <f t="shared" si="73"/>
        <v>9</v>
      </c>
      <c r="F208" s="181"/>
      <c r="G208" s="186"/>
      <c r="H208" s="186"/>
      <c r="I208" s="186"/>
      <c r="J208" s="186"/>
      <c r="K208" s="186"/>
      <c r="L208" s="186"/>
      <c r="M208" s="186"/>
      <c r="N208" s="190">
        <f t="shared" ref="N208:AH208" si="74">F$225</f>
        <v>0.2</v>
      </c>
      <c r="O208" s="190">
        <f t="shared" si="74"/>
        <v>0.32</v>
      </c>
      <c r="P208" s="190">
        <f t="shared" si="74"/>
        <v>0.192</v>
      </c>
      <c r="Q208" s="190">
        <f t="shared" si="74"/>
        <v>0.1152</v>
      </c>
      <c r="R208" s="190">
        <f t="shared" si="74"/>
        <v>0.1152</v>
      </c>
      <c r="S208" s="190">
        <f t="shared" si="74"/>
        <v>5.7599999999999998E-2</v>
      </c>
      <c r="T208" s="190">
        <f t="shared" si="74"/>
        <v>0</v>
      </c>
      <c r="U208" s="190">
        <f t="shared" si="74"/>
        <v>0</v>
      </c>
      <c r="V208" s="190">
        <f t="shared" si="74"/>
        <v>0</v>
      </c>
      <c r="W208" s="190">
        <f t="shared" si="74"/>
        <v>0</v>
      </c>
      <c r="X208" s="190">
        <f t="shared" si="74"/>
        <v>0</v>
      </c>
      <c r="Y208" s="190">
        <f t="shared" si="74"/>
        <v>0</v>
      </c>
      <c r="Z208" s="190">
        <f t="shared" si="74"/>
        <v>0</v>
      </c>
      <c r="AA208" s="190">
        <f t="shared" si="74"/>
        <v>0</v>
      </c>
      <c r="AB208" s="190">
        <f t="shared" si="74"/>
        <v>0</v>
      </c>
      <c r="AC208" s="190">
        <f t="shared" si="74"/>
        <v>0</v>
      </c>
      <c r="AD208" s="190">
        <f t="shared" si="74"/>
        <v>0</v>
      </c>
      <c r="AE208" s="190">
        <f t="shared" si="74"/>
        <v>0</v>
      </c>
      <c r="AF208" s="190">
        <f t="shared" si="74"/>
        <v>0</v>
      </c>
      <c r="AG208" s="190">
        <f t="shared" si="74"/>
        <v>0</v>
      </c>
      <c r="AH208" s="190">
        <f t="shared" si="74"/>
        <v>0</v>
      </c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0"/>
      <c r="AT208" s="187"/>
      <c r="AU208" s="180"/>
      <c r="AV208" s="23"/>
      <c r="AW208" s="23"/>
      <c r="AX208" s="23"/>
      <c r="AY208" s="23"/>
      <c r="AZ208" s="23"/>
      <c r="BA208" s="23"/>
      <c r="BB208" s="23"/>
      <c r="BC208" s="23"/>
      <c r="BD208" s="3"/>
    </row>
    <row r="209" spans="1:56" s="175" customFormat="1" x14ac:dyDescent="0.3">
      <c r="A209" s="17"/>
      <c r="B209" s="17"/>
      <c r="C209" s="17"/>
      <c r="D209" s="17"/>
      <c r="E209" s="139">
        <f t="shared" si="73"/>
        <v>10</v>
      </c>
      <c r="F209" s="181"/>
      <c r="G209" s="186"/>
      <c r="H209" s="186"/>
      <c r="I209" s="186"/>
      <c r="J209" s="186"/>
      <c r="K209" s="186"/>
      <c r="L209" s="186"/>
      <c r="M209" s="186"/>
      <c r="N209" s="186"/>
      <c r="O209" s="190">
        <f t="shared" ref="O209:AI209" si="75">F$225</f>
        <v>0.2</v>
      </c>
      <c r="P209" s="190">
        <f t="shared" si="75"/>
        <v>0.32</v>
      </c>
      <c r="Q209" s="190">
        <f t="shared" si="75"/>
        <v>0.192</v>
      </c>
      <c r="R209" s="190">
        <f t="shared" si="75"/>
        <v>0.1152</v>
      </c>
      <c r="S209" s="190">
        <f t="shared" si="75"/>
        <v>0.1152</v>
      </c>
      <c r="T209" s="190">
        <f t="shared" si="75"/>
        <v>5.7599999999999998E-2</v>
      </c>
      <c r="U209" s="190">
        <f t="shared" si="75"/>
        <v>0</v>
      </c>
      <c r="V209" s="190">
        <f t="shared" si="75"/>
        <v>0</v>
      </c>
      <c r="W209" s="190">
        <f t="shared" si="75"/>
        <v>0</v>
      </c>
      <c r="X209" s="190">
        <f t="shared" si="75"/>
        <v>0</v>
      </c>
      <c r="Y209" s="190">
        <f t="shared" si="75"/>
        <v>0</v>
      </c>
      <c r="Z209" s="190">
        <f t="shared" si="75"/>
        <v>0</v>
      </c>
      <c r="AA209" s="190">
        <f t="shared" si="75"/>
        <v>0</v>
      </c>
      <c r="AB209" s="190">
        <f t="shared" si="75"/>
        <v>0</v>
      </c>
      <c r="AC209" s="190">
        <f t="shared" si="75"/>
        <v>0</v>
      </c>
      <c r="AD209" s="190">
        <f t="shared" si="75"/>
        <v>0</v>
      </c>
      <c r="AE209" s="190">
        <f t="shared" si="75"/>
        <v>0</v>
      </c>
      <c r="AF209" s="190">
        <f t="shared" si="75"/>
        <v>0</v>
      </c>
      <c r="AG209" s="190">
        <f t="shared" si="75"/>
        <v>0</v>
      </c>
      <c r="AH209" s="190">
        <f t="shared" si="75"/>
        <v>0</v>
      </c>
      <c r="AI209" s="190">
        <f t="shared" si="75"/>
        <v>0</v>
      </c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0"/>
      <c r="AT209" s="187"/>
      <c r="AU209" s="180"/>
      <c r="AV209" s="23"/>
      <c r="AW209" s="23"/>
      <c r="AX209" s="23"/>
      <c r="AY209" s="23"/>
      <c r="AZ209" s="23"/>
      <c r="BA209" s="23"/>
      <c r="BB209" s="23"/>
      <c r="BC209" s="23"/>
      <c r="BD209" s="3"/>
    </row>
    <row r="210" spans="1:56" s="175" customFormat="1" x14ac:dyDescent="0.3">
      <c r="A210" s="17"/>
      <c r="B210" s="17"/>
      <c r="C210" s="17"/>
      <c r="D210" s="17"/>
      <c r="E210" s="139">
        <f t="shared" si="73"/>
        <v>11</v>
      </c>
      <c r="F210" s="181"/>
      <c r="G210" s="186"/>
      <c r="H210" s="186"/>
      <c r="I210" s="186"/>
      <c r="J210" s="186"/>
      <c r="K210" s="186"/>
      <c r="L210" s="186"/>
      <c r="M210" s="186"/>
      <c r="N210" s="186"/>
      <c r="O210" s="186"/>
      <c r="P210" s="190">
        <f t="shared" ref="P210:AJ210" si="76">F$225</f>
        <v>0.2</v>
      </c>
      <c r="Q210" s="190">
        <f t="shared" si="76"/>
        <v>0.32</v>
      </c>
      <c r="R210" s="190">
        <f t="shared" si="76"/>
        <v>0.192</v>
      </c>
      <c r="S210" s="190">
        <f t="shared" si="76"/>
        <v>0.1152</v>
      </c>
      <c r="T210" s="190">
        <f t="shared" si="76"/>
        <v>0.1152</v>
      </c>
      <c r="U210" s="190">
        <f t="shared" si="76"/>
        <v>5.7599999999999998E-2</v>
      </c>
      <c r="V210" s="190">
        <f t="shared" si="76"/>
        <v>0</v>
      </c>
      <c r="W210" s="190">
        <f t="shared" si="76"/>
        <v>0</v>
      </c>
      <c r="X210" s="190">
        <f t="shared" si="76"/>
        <v>0</v>
      </c>
      <c r="Y210" s="190">
        <f t="shared" si="76"/>
        <v>0</v>
      </c>
      <c r="Z210" s="190">
        <f t="shared" si="76"/>
        <v>0</v>
      </c>
      <c r="AA210" s="190">
        <f t="shared" si="76"/>
        <v>0</v>
      </c>
      <c r="AB210" s="190">
        <f t="shared" si="76"/>
        <v>0</v>
      </c>
      <c r="AC210" s="190">
        <f t="shared" si="76"/>
        <v>0</v>
      </c>
      <c r="AD210" s="190">
        <f t="shared" si="76"/>
        <v>0</v>
      </c>
      <c r="AE210" s="190">
        <f t="shared" si="76"/>
        <v>0</v>
      </c>
      <c r="AF210" s="190">
        <f t="shared" si="76"/>
        <v>0</v>
      </c>
      <c r="AG210" s="190">
        <f t="shared" si="76"/>
        <v>0</v>
      </c>
      <c r="AH210" s="190">
        <f t="shared" si="76"/>
        <v>0</v>
      </c>
      <c r="AI210" s="190">
        <f t="shared" si="76"/>
        <v>0</v>
      </c>
      <c r="AJ210" s="190">
        <f t="shared" si="76"/>
        <v>0</v>
      </c>
      <c r="AK210" s="190"/>
      <c r="AL210" s="190"/>
      <c r="AM210" s="190"/>
      <c r="AN210" s="190"/>
      <c r="AO210" s="190"/>
      <c r="AP210" s="190"/>
      <c r="AQ210" s="190"/>
      <c r="AR210" s="190"/>
      <c r="AS210" s="190"/>
      <c r="AT210" s="187"/>
      <c r="AU210" s="180"/>
      <c r="AV210" s="23"/>
      <c r="AW210" s="23"/>
      <c r="AX210" s="23"/>
      <c r="AY210" s="23"/>
      <c r="AZ210" s="23"/>
      <c r="BA210" s="23"/>
      <c r="BB210" s="23"/>
      <c r="BC210" s="23"/>
      <c r="BD210" s="3"/>
    </row>
    <row r="211" spans="1:56" s="175" customFormat="1" x14ac:dyDescent="0.3">
      <c r="A211" s="17"/>
      <c r="B211" s="17"/>
      <c r="C211" s="17"/>
      <c r="D211" s="17"/>
      <c r="E211" s="139">
        <f t="shared" si="73"/>
        <v>12</v>
      </c>
      <c r="F211" s="181"/>
      <c r="G211" s="186"/>
      <c r="H211" s="186"/>
      <c r="I211" s="186"/>
      <c r="J211" s="186"/>
      <c r="K211" s="186"/>
      <c r="L211" s="186"/>
      <c r="M211" s="186"/>
      <c r="N211" s="186"/>
      <c r="O211" s="186"/>
      <c r="P211" s="186"/>
      <c r="Q211" s="190">
        <f t="shared" ref="Q211:AK211" si="77">F$225</f>
        <v>0.2</v>
      </c>
      <c r="R211" s="190">
        <f t="shared" si="77"/>
        <v>0.32</v>
      </c>
      <c r="S211" s="190">
        <f t="shared" si="77"/>
        <v>0.192</v>
      </c>
      <c r="T211" s="190">
        <f t="shared" si="77"/>
        <v>0.1152</v>
      </c>
      <c r="U211" s="190">
        <f t="shared" si="77"/>
        <v>0.1152</v>
      </c>
      <c r="V211" s="190">
        <f t="shared" si="77"/>
        <v>5.7599999999999998E-2</v>
      </c>
      <c r="W211" s="190">
        <f t="shared" si="77"/>
        <v>0</v>
      </c>
      <c r="X211" s="190">
        <f t="shared" si="77"/>
        <v>0</v>
      </c>
      <c r="Y211" s="190">
        <f t="shared" si="77"/>
        <v>0</v>
      </c>
      <c r="Z211" s="190">
        <f t="shared" si="77"/>
        <v>0</v>
      </c>
      <c r="AA211" s="190">
        <f t="shared" si="77"/>
        <v>0</v>
      </c>
      <c r="AB211" s="190">
        <f t="shared" si="77"/>
        <v>0</v>
      </c>
      <c r="AC211" s="190">
        <f t="shared" si="77"/>
        <v>0</v>
      </c>
      <c r="AD211" s="190">
        <f t="shared" si="77"/>
        <v>0</v>
      </c>
      <c r="AE211" s="190">
        <f t="shared" si="77"/>
        <v>0</v>
      </c>
      <c r="AF211" s="190">
        <f t="shared" si="77"/>
        <v>0</v>
      </c>
      <c r="AG211" s="190">
        <f t="shared" si="77"/>
        <v>0</v>
      </c>
      <c r="AH211" s="190">
        <f t="shared" si="77"/>
        <v>0</v>
      </c>
      <c r="AI211" s="190">
        <f t="shared" si="77"/>
        <v>0</v>
      </c>
      <c r="AJ211" s="190">
        <f t="shared" si="77"/>
        <v>0</v>
      </c>
      <c r="AK211" s="190">
        <f t="shared" si="77"/>
        <v>0</v>
      </c>
      <c r="AL211" s="190"/>
      <c r="AM211" s="190"/>
      <c r="AN211" s="190"/>
      <c r="AO211" s="190"/>
      <c r="AP211" s="190"/>
      <c r="AQ211" s="190"/>
      <c r="AR211" s="190"/>
      <c r="AS211" s="190"/>
      <c r="AT211" s="187"/>
      <c r="AU211" s="180"/>
      <c r="AV211" s="23"/>
      <c r="AW211" s="23"/>
      <c r="AX211" s="23"/>
      <c r="AY211" s="23"/>
      <c r="AZ211" s="23"/>
      <c r="BA211" s="23"/>
      <c r="BB211" s="23"/>
      <c r="BC211" s="23"/>
      <c r="BD211" s="3"/>
    </row>
    <row r="212" spans="1:56" s="175" customFormat="1" x14ac:dyDescent="0.3">
      <c r="A212" s="17"/>
      <c r="B212" s="17"/>
      <c r="C212" s="17"/>
      <c r="D212" s="17"/>
      <c r="E212" s="139">
        <f t="shared" si="73"/>
        <v>13</v>
      </c>
      <c r="F212" s="181"/>
      <c r="G212" s="186"/>
      <c r="H212" s="186"/>
      <c r="I212" s="186"/>
      <c r="J212" s="186"/>
      <c r="K212" s="186"/>
      <c r="L212" s="186"/>
      <c r="M212" s="186"/>
      <c r="N212" s="186"/>
      <c r="O212" s="186"/>
      <c r="P212" s="186"/>
      <c r="Q212" s="186"/>
      <c r="R212" s="190">
        <f t="shared" ref="R212:AL212" si="78">F$225</f>
        <v>0.2</v>
      </c>
      <c r="S212" s="190">
        <f t="shared" si="78"/>
        <v>0.32</v>
      </c>
      <c r="T212" s="190">
        <f t="shared" si="78"/>
        <v>0.192</v>
      </c>
      <c r="U212" s="190">
        <f t="shared" si="78"/>
        <v>0.1152</v>
      </c>
      <c r="V212" s="190">
        <f t="shared" si="78"/>
        <v>0.1152</v>
      </c>
      <c r="W212" s="190">
        <f t="shared" si="78"/>
        <v>5.7599999999999998E-2</v>
      </c>
      <c r="X212" s="190">
        <f t="shared" si="78"/>
        <v>0</v>
      </c>
      <c r="Y212" s="190">
        <f t="shared" si="78"/>
        <v>0</v>
      </c>
      <c r="Z212" s="190">
        <f t="shared" si="78"/>
        <v>0</v>
      </c>
      <c r="AA212" s="190">
        <f t="shared" si="78"/>
        <v>0</v>
      </c>
      <c r="AB212" s="190">
        <f t="shared" si="78"/>
        <v>0</v>
      </c>
      <c r="AC212" s="190">
        <f t="shared" si="78"/>
        <v>0</v>
      </c>
      <c r="AD212" s="190">
        <f t="shared" si="78"/>
        <v>0</v>
      </c>
      <c r="AE212" s="190">
        <f t="shared" si="78"/>
        <v>0</v>
      </c>
      <c r="AF212" s="190">
        <f t="shared" si="78"/>
        <v>0</v>
      </c>
      <c r="AG212" s="190">
        <f t="shared" si="78"/>
        <v>0</v>
      </c>
      <c r="AH212" s="190">
        <f t="shared" si="78"/>
        <v>0</v>
      </c>
      <c r="AI212" s="190">
        <f t="shared" si="78"/>
        <v>0</v>
      </c>
      <c r="AJ212" s="190">
        <f t="shared" si="78"/>
        <v>0</v>
      </c>
      <c r="AK212" s="190">
        <f t="shared" si="78"/>
        <v>0</v>
      </c>
      <c r="AL212" s="190">
        <f t="shared" si="78"/>
        <v>0</v>
      </c>
      <c r="AM212" s="190"/>
      <c r="AN212" s="190"/>
      <c r="AO212" s="190"/>
      <c r="AP212" s="190"/>
      <c r="AQ212" s="190"/>
      <c r="AR212" s="190"/>
      <c r="AS212" s="190"/>
      <c r="AT212" s="187"/>
      <c r="AU212" s="180"/>
      <c r="AV212" s="23"/>
      <c r="AW212" s="23"/>
      <c r="AX212" s="23"/>
      <c r="AY212" s="23"/>
      <c r="AZ212" s="23"/>
      <c r="BA212" s="23"/>
      <c r="BB212" s="23"/>
      <c r="BC212" s="23"/>
      <c r="BD212" s="3"/>
    </row>
    <row r="213" spans="1:56" s="175" customFormat="1" x14ac:dyDescent="0.3">
      <c r="A213" s="17"/>
      <c r="B213" s="17"/>
      <c r="C213" s="17"/>
      <c r="D213" s="17"/>
      <c r="E213" s="139">
        <f t="shared" si="73"/>
        <v>14</v>
      </c>
      <c r="F213" s="181"/>
      <c r="G213" s="186"/>
      <c r="H213" s="186"/>
      <c r="I213" s="186"/>
      <c r="J213" s="186"/>
      <c r="K213" s="186"/>
      <c r="L213" s="186"/>
      <c r="M213" s="186"/>
      <c r="N213" s="186"/>
      <c r="O213" s="186"/>
      <c r="P213" s="186"/>
      <c r="Q213" s="186"/>
      <c r="R213" s="186"/>
      <c r="S213" s="190">
        <f t="shared" ref="S213:AM213" si="79">F$225</f>
        <v>0.2</v>
      </c>
      <c r="T213" s="190">
        <f t="shared" si="79"/>
        <v>0.32</v>
      </c>
      <c r="U213" s="190">
        <f t="shared" si="79"/>
        <v>0.192</v>
      </c>
      <c r="V213" s="190">
        <f t="shared" si="79"/>
        <v>0.1152</v>
      </c>
      <c r="W213" s="190">
        <f t="shared" si="79"/>
        <v>0.1152</v>
      </c>
      <c r="X213" s="190">
        <f t="shared" si="79"/>
        <v>5.7599999999999998E-2</v>
      </c>
      <c r="Y213" s="190">
        <f t="shared" si="79"/>
        <v>0</v>
      </c>
      <c r="Z213" s="190">
        <f t="shared" si="79"/>
        <v>0</v>
      </c>
      <c r="AA213" s="190">
        <f t="shared" si="79"/>
        <v>0</v>
      </c>
      <c r="AB213" s="190">
        <f t="shared" si="79"/>
        <v>0</v>
      </c>
      <c r="AC213" s="190">
        <f t="shared" si="79"/>
        <v>0</v>
      </c>
      <c r="AD213" s="190">
        <f t="shared" si="79"/>
        <v>0</v>
      </c>
      <c r="AE213" s="190">
        <f t="shared" si="79"/>
        <v>0</v>
      </c>
      <c r="AF213" s="190">
        <f t="shared" si="79"/>
        <v>0</v>
      </c>
      <c r="AG213" s="190">
        <f t="shared" si="79"/>
        <v>0</v>
      </c>
      <c r="AH213" s="190">
        <f t="shared" si="79"/>
        <v>0</v>
      </c>
      <c r="AI213" s="190">
        <f t="shared" si="79"/>
        <v>0</v>
      </c>
      <c r="AJ213" s="190">
        <f t="shared" si="79"/>
        <v>0</v>
      </c>
      <c r="AK213" s="190">
        <f t="shared" si="79"/>
        <v>0</v>
      </c>
      <c r="AL213" s="190">
        <f t="shared" si="79"/>
        <v>0</v>
      </c>
      <c r="AM213" s="190">
        <f t="shared" si="79"/>
        <v>0</v>
      </c>
      <c r="AN213" s="190"/>
      <c r="AO213" s="190"/>
      <c r="AP213" s="190"/>
      <c r="AQ213" s="190"/>
      <c r="AR213" s="190"/>
      <c r="AS213" s="190"/>
      <c r="AT213" s="187"/>
      <c r="AU213" s="180"/>
      <c r="AV213" s="23"/>
      <c r="AW213" s="23"/>
      <c r="AX213" s="23"/>
      <c r="AY213" s="23"/>
      <c r="AZ213" s="23"/>
      <c r="BA213" s="23"/>
      <c r="BB213" s="23"/>
      <c r="BC213" s="23"/>
      <c r="BD213" s="3"/>
    </row>
    <row r="214" spans="1:56" s="175" customFormat="1" x14ac:dyDescent="0.3">
      <c r="A214" s="17"/>
      <c r="B214" s="17"/>
      <c r="C214" s="17"/>
      <c r="D214" s="17"/>
      <c r="E214" s="139">
        <f t="shared" si="73"/>
        <v>15</v>
      </c>
      <c r="F214" s="181"/>
      <c r="G214" s="186"/>
      <c r="H214" s="186"/>
      <c r="I214" s="186"/>
      <c r="J214" s="186"/>
      <c r="K214" s="186"/>
      <c r="L214" s="186"/>
      <c r="M214" s="186"/>
      <c r="N214" s="186"/>
      <c r="O214" s="186"/>
      <c r="P214" s="186"/>
      <c r="Q214" s="186"/>
      <c r="R214" s="186"/>
      <c r="S214" s="186"/>
      <c r="T214" s="190">
        <f t="shared" ref="T214:AN214" si="80">F$225</f>
        <v>0.2</v>
      </c>
      <c r="U214" s="190">
        <f t="shared" si="80"/>
        <v>0.32</v>
      </c>
      <c r="V214" s="190">
        <f t="shared" si="80"/>
        <v>0.192</v>
      </c>
      <c r="W214" s="190">
        <f t="shared" si="80"/>
        <v>0.1152</v>
      </c>
      <c r="X214" s="190">
        <f t="shared" si="80"/>
        <v>0.1152</v>
      </c>
      <c r="Y214" s="190">
        <f t="shared" si="80"/>
        <v>5.7599999999999998E-2</v>
      </c>
      <c r="Z214" s="190">
        <f t="shared" si="80"/>
        <v>0</v>
      </c>
      <c r="AA214" s="190">
        <f t="shared" si="80"/>
        <v>0</v>
      </c>
      <c r="AB214" s="190">
        <f t="shared" si="80"/>
        <v>0</v>
      </c>
      <c r="AC214" s="190">
        <f t="shared" si="80"/>
        <v>0</v>
      </c>
      <c r="AD214" s="190">
        <f t="shared" si="80"/>
        <v>0</v>
      </c>
      <c r="AE214" s="190">
        <f t="shared" si="80"/>
        <v>0</v>
      </c>
      <c r="AF214" s="190">
        <f t="shared" si="80"/>
        <v>0</v>
      </c>
      <c r="AG214" s="190">
        <f t="shared" si="80"/>
        <v>0</v>
      </c>
      <c r="AH214" s="190">
        <f t="shared" si="80"/>
        <v>0</v>
      </c>
      <c r="AI214" s="190">
        <f t="shared" si="80"/>
        <v>0</v>
      </c>
      <c r="AJ214" s="190">
        <f t="shared" si="80"/>
        <v>0</v>
      </c>
      <c r="AK214" s="190">
        <f t="shared" si="80"/>
        <v>0</v>
      </c>
      <c r="AL214" s="190">
        <f t="shared" si="80"/>
        <v>0</v>
      </c>
      <c r="AM214" s="190">
        <f t="shared" si="80"/>
        <v>0</v>
      </c>
      <c r="AN214" s="190">
        <f t="shared" si="80"/>
        <v>0</v>
      </c>
      <c r="AO214" s="190"/>
      <c r="AP214" s="190"/>
      <c r="AQ214" s="190"/>
      <c r="AR214" s="190"/>
      <c r="AS214" s="190"/>
      <c r="AT214" s="187"/>
      <c r="AU214" s="180"/>
      <c r="AV214" s="23"/>
      <c r="AW214" s="23"/>
      <c r="AX214" s="23"/>
      <c r="AY214" s="23"/>
      <c r="AZ214" s="23"/>
      <c r="BA214" s="23"/>
      <c r="BB214" s="23"/>
      <c r="BC214" s="23"/>
      <c r="BD214" s="3"/>
    </row>
    <row r="215" spans="1:56" s="175" customFormat="1" x14ac:dyDescent="0.3">
      <c r="A215" s="17"/>
      <c r="B215" s="17"/>
      <c r="C215" s="17"/>
      <c r="D215" s="17"/>
      <c r="E215" s="139">
        <f t="shared" si="73"/>
        <v>16</v>
      </c>
      <c r="F215" s="181"/>
      <c r="G215" s="186"/>
      <c r="H215" s="186"/>
      <c r="I215" s="186"/>
      <c r="J215" s="186"/>
      <c r="K215" s="186"/>
      <c r="L215" s="186"/>
      <c r="M215" s="186"/>
      <c r="N215" s="186"/>
      <c r="O215" s="186"/>
      <c r="P215" s="186"/>
      <c r="Q215" s="186"/>
      <c r="R215" s="186"/>
      <c r="S215" s="186"/>
      <c r="T215" s="186"/>
      <c r="U215" s="190">
        <f t="shared" ref="U215:AO215" si="81">F$225</f>
        <v>0.2</v>
      </c>
      <c r="V215" s="190">
        <f t="shared" si="81"/>
        <v>0.32</v>
      </c>
      <c r="W215" s="190">
        <f t="shared" si="81"/>
        <v>0.192</v>
      </c>
      <c r="X215" s="190">
        <f t="shared" si="81"/>
        <v>0.1152</v>
      </c>
      <c r="Y215" s="190">
        <f t="shared" si="81"/>
        <v>0.1152</v>
      </c>
      <c r="Z215" s="190">
        <f t="shared" si="81"/>
        <v>5.7599999999999998E-2</v>
      </c>
      <c r="AA215" s="190">
        <f t="shared" si="81"/>
        <v>0</v>
      </c>
      <c r="AB215" s="190">
        <f t="shared" si="81"/>
        <v>0</v>
      </c>
      <c r="AC215" s="190">
        <f t="shared" si="81"/>
        <v>0</v>
      </c>
      <c r="AD215" s="190">
        <f t="shared" si="81"/>
        <v>0</v>
      </c>
      <c r="AE215" s="190">
        <f t="shared" si="81"/>
        <v>0</v>
      </c>
      <c r="AF215" s="190">
        <f t="shared" si="81"/>
        <v>0</v>
      </c>
      <c r="AG215" s="190">
        <f t="shared" si="81"/>
        <v>0</v>
      </c>
      <c r="AH215" s="190">
        <f t="shared" si="81"/>
        <v>0</v>
      </c>
      <c r="AI215" s="190">
        <f t="shared" si="81"/>
        <v>0</v>
      </c>
      <c r="AJ215" s="190">
        <f t="shared" si="81"/>
        <v>0</v>
      </c>
      <c r="AK215" s="190">
        <f t="shared" si="81"/>
        <v>0</v>
      </c>
      <c r="AL215" s="190">
        <f t="shared" si="81"/>
        <v>0</v>
      </c>
      <c r="AM215" s="190">
        <f t="shared" si="81"/>
        <v>0</v>
      </c>
      <c r="AN215" s="190">
        <f t="shared" si="81"/>
        <v>0</v>
      </c>
      <c r="AO215" s="190">
        <f t="shared" si="81"/>
        <v>0</v>
      </c>
      <c r="AP215" s="190"/>
      <c r="AQ215" s="190"/>
      <c r="AR215" s="190"/>
      <c r="AS215" s="190"/>
      <c r="AT215" s="187"/>
      <c r="AU215" s="180"/>
      <c r="AV215" s="23"/>
      <c r="AW215" s="23"/>
      <c r="AX215" s="23"/>
      <c r="AY215" s="23"/>
      <c r="AZ215" s="23"/>
      <c r="BA215" s="23"/>
      <c r="BB215" s="23"/>
      <c r="BC215" s="23"/>
      <c r="BD215" s="3"/>
    </row>
    <row r="216" spans="1:56" s="175" customFormat="1" x14ac:dyDescent="0.3">
      <c r="A216" s="17"/>
      <c r="B216" s="17"/>
      <c r="C216" s="17"/>
      <c r="D216" s="17"/>
      <c r="E216" s="139">
        <f t="shared" si="73"/>
        <v>17</v>
      </c>
      <c r="F216" s="181"/>
      <c r="G216" s="186"/>
      <c r="H216" s="186"/>
      <c r="I216" s="186"/>
      <c r="J216" s="186"/>
      <c r="K216" s="186"/>
      <c r="L216" s="186"/>
      <c r="M216" s="186"/>
      <c r="N216" s="186"/>
      <c r="O216" s="186"/>
      <c r="P216" s="186"/>
      <c r="Q216" s="186"/>
      <c r="R216" s="186"/>
      <c r="S216" s="186"/>
      <c r="T216" s="186"/>
      <c r="U216" s="186"/>
      <c r="V216" s="190">
        <f t="shared" ref="V216:AP216" si="82">F$225</f>
        <v>0.2</v>
      </c>
      <c r="W216" s="190">
        <f t="shared" si="82"/>
        <v>0.32</v>
      </c>
      <c r="X216" s="190">
        <f t="shared" si="82"/>
        <v>0.192</v>
      </c>
      <c r="Y216" s="190">
        <f t="shared" si="82"/>
        <v>0.1152</v>
      </c>
      <c r="Z216" s="190">
        <f t="shared" si="82"/>
        <v>0.1152</v>
      </c>
      <c r="AA216" s="190">
        <f t="shared" si="82"/>
        <v>5.7599999999999998E-2</v>
      </c>
      <c r="AB216" s="190">
        <f t="shared" si="82"/>
        <v>0</v>
      </c>
      <c r="AC216" s="190">
        <f t="shared" si="82"/>
        <v>0</v>
      </c>
      <c r="AD216" s="190">
        <f t="shared" si="82"/>
        <v>0</v>
      </c>
      <c r="AE216" s="190">
        <f t="shared" si="82"/>
        <v>0</v>
      </c>
      <c r="AF216" s="190">
        <f t="shared" si="82"/>
        <v>0</v>
      </c>
      <c r="AG216" s="190">
        <f t="shared" si="82"/>
        <v>0</v>
      </c>
      <c r="AH216" s="190">
        <f t="shared" si="82"/>
        <v>0</v>
      </c>
      <c r="AI216" s="190">
        <f t="shared" si="82"/>
        <v>0</v>
      </c>
      <c r="AJ216" s="190">
        <f t="shared" si="82"/>
        <v>0</v>
      </c>
      <c r="AK216" s="190">
        <f t="shared" si="82"/>
        <v>0</v>
      </c>
      <c r="AL216" s="190">
        <f t="shared" si="82"/>
        <v>0</v>
      </c>
      <c r="AM216" s="190">
        <f t="shared" si="82"/>
        <v>0</v>
      </c>
      <c r="AN216" s="190">
        <f t="shared" si="82"/>
        <v>0</v>
      </c>
      <c r="AO216" s="190">
        <f t="shared" si="82"/>
        <v>0</v>
      </c>
      <c r="AP216" s="190">
        <f t="shared" si="82"/>
        <v>0</v>
      </c>
      <c r="AQ216" s="190"/>
      <c r="AR216" s="190"/>
      <c r="AS216" s="190"/>
      <c r="AT216" s="187"/>
      <c r="AU216" s="180"/>
      <c r="AV216" s="23"/>
      <c r="AW216" s="23"/>
      <c r="AX216" s="23"/>
      <c r="AY216" s="23"/>
      <c r="AZ216" s="23"/>
      <c r="BA216" s="23"/>
      <c r="BB216" s="23"/>
      <c r="BC216" s="23"/>
      <c r="BD216" s="3"/>
    </row>
    <row r="217" spans="1:56" s="175" customFormat="1" x14ac:dyDescent="0.3">
      <c r="A217" s="17"/>
      <c r="B217" s="17"/>
      <c r="C217" s="17"/>
      <c r="D217" s="17"/>
      <c r="E217" s="139">
        <f t="shared" si="73"/>
        <v>18</v>
      </c>
      <c r="F217" s="181"/>
      <c r="G217" s="186"/>
      <c r="H217" s="186"/>
      <c r="I217" s="186"/>
      <c r="J217" s="186"/>
      <c r="K217" s="186"/>
      <c r="L217" s="186"/>
      <c r="M217" s="186"/>
      <c r="N217" s="186"/>
      <c r="O217" s="186"/>
      <c r="P217" s="186"/>
      <c r="Q217" s="186"/>
      <c r="R217" s="186"/>
      <c r="S217" s="186"/>
      <c r="T217" s="186"/>
      <c r="U217" s="186"/>
      <c r="V217" s="186"/>
      <c r="W217" s="190">
        <f t="shared" ref="W217:AQ217" si="83">F$225</f>
        <v>0.2</v>
      </c>
      <c r="X217" s="190">
        <f t="shared" si="83"/>
        <v>0.32</v>
      </c>
      <c r="Y217" s="190">
        <f t="shared" si="83"/>
        <v>0.192</v>
      </c>
      <c r="Z217" s="190">
        <f t="shared" si="83"/>
        <v>0.1152</v>
      </c>
      <c r="AA217" s="190">
        <f t="shared" si="83"/>
        <v>0.1152</v>
      </c>
      <c r="AB217" s="190">
        <f t="shared" si="83"/>
        <v>5.7599999999999998E-2</v>
      </c>
      <c r="AC217" s="190">
        <f t="shared" si="83"/>
        <v>0</v>
      </c>
      <c r="AD217" s="190">
        <f t="shared" si="83"/>
        <v>0</v>
      </c>
      <c r="AE217" s="190">
        <f t="shared" si="83"/>
        <v>0</v>
      </c>
      <c r="AF217" s="190">
        <f t="shared" si="83"/>
        <v>0</v>
      </c>
      <c r="AG217" s="190">
        <f t="shared" si="83"/>
        <v>0</v>
      </c>
      <c r="AH217" s="190">
        <f t="shared" si="83"/>
        <v>0</v>
      </c>
      <c r="AI217" s="190">
        <f t="shared" si="83"/>
        <v>0</v>
      </c>
      <c r="AJ217" s="190">
        <f t="shared" si="83"/>
        <v>0</v>
      </c>
      <c r="AK217" s="190">
        <f t="shared" si="83"/>
        <v>0</v>
      </c>
      <c r="AL217" s="190">
        <f t="shared" si="83"/>
        <v>0</v>
      </c>
      <c r="AM217" s="190">
        <f t="shared" si="83"/>
        <v>0</v>
      </c>
      <c r="AN217" s="190">
        <f t="shared" si="83"/>
        <v>0</v>
      </c>
      <c r="AO217" s="190">
        <f t="shared" si="83"/>
        <v>0</v>
      </c>
      <c r="AP217" s="190">
        <f t="shared" si="83"/>
        <v>0</v>
      </c>
      <c r="AQ217" s="190">
        <f t="shared" si="83"/>
        <v>0</v>
      </c>
      <c r="AR217" s="190"/>
      <c r="AS217" s="190"/>
      <c r="AT217" s="187"/>
      <c r="AU217" s="180"/>
      <c r="AV217" s="23"/>
      <c r="AW217" s="23"/>
      <c r="AX217" s="23"/>
      <c r="AY217" s="23"/>
      <c r="AZ217" s="23"/>
      <c r="BA217" s="23"/>
      <c r="BB217" s="23"/>
      <c r="BC217" s="23"/>
      <c r="BD217" s="3"/>
    </row>
    <row r="218" spans="1:56" s="175" customFormat="1" x14ac:dyDescent="0.3">
      <c r="A218" s="17"/>
      <c r="B218" s="17"/>
      <c r="C218" s="17"/>
      <c r="D218" s="17"/>
      <c r="E218" s="139">
        <f t="shared" si="73"/>
        <v>19</v>
      </c>
      <c r="F218" s="181"/>
      <c r="G218" s="186"/>
      <c r="H218" s="186"/>
      <c r="I218" s="186"/>
      <c r="J218" s="186"/>
      <c r="K218" s="186"/>
      <c r="L218" s="186"/>
      <c r="M218" s="186"/>
      <c r="N218" s="186"/>
      <c r="O218" s="186"/>
      <c r="P218" s="186"/>
      <c r="Q218" s="186"/>
      <c r="R218" s="186"/>
      <c r="S218" s="186"/>
      <c r="T218" s="186"/>
      <c r="U218" s="186"/>
      <c r="V218" s="186"/>
      <c r="W218" s="186"/>
      <c r="X218" s="190">
        <f t="shared" ref="X218:AR218" si="84">F$225</f>
        <v>0.2</v>
      </c>
      <c r="Y218" s="190">
        <f t="shared" si="84"/>
        <v>0.32</v>
      </c>
      <c r="Z218" s="190">
        <f t="shared" si="84"/>
        <v>0.192</v>
      </c>
      <c r="AA218" s="190">
        <f t="shared" si="84"/>
        <v>0.1152</v>
      </c>
      <c r="AB218" s="190">
        <f t="shared" si="84"/>
        <v>0.1152</v>
      </c>
      <c r="AC218" s="190">
        <f t="shared" si="84"/>
        <v>5.7599999999999998E-2</v>
      </c>
      <c r="AD218" s="190">
        <f t="shared" si="84"/>
        <v>0</v>
      </c>
      <c r="AE218" s="190">
        <f t="shared" si="84"/>
        <v>0</v>
      </c>
      <c r="AF218" s="190">
        <f t="shared" si="84"/>
        <v>0</v>
      </c>
      <c r="AG218" s="190">
        <f t="shared" si="84"/>
        <v>0</v>
      </c>
      <c r="AH218" s="190">
        <f t="shared" si="84"/>
        <v>0</v>
      </c>
      <c r="AI218" s="190">
        <f t="shared" si="84"/>
        <v>0</v>
      </c>
      <c r="AJ218" s="190">
        <f t="shared" si="84"/>
        <v>0</v>
      </c>
      <c r="AK218" s="190">
        <f t="shared" si="84"/>
        <v>0</v>
      </c>
      <c r="AL218" s="190">
        <f t="shared" si="84"/>
        <v>0</v>
      </c>
      <c r="AM218" s="190">
        <f t="shared" si="84"/>
        <v>0</v>
      </c>
      <c r="AN218" s="190">
        <f t="shared" si="84"/>
        <v>0</v>
      </c>
      <c r="AO218" s="190">
        <f t="shared" si="84"/>
        <v>0</v>
      </c>
      <c r="AP218" s="190">
        <f t="shared" si="84"/>
        <v>0</v>
      </c>
      <c r="AQ218" s="190">
        <f t="shared" si="84"/>
        <v>0</v>
      </c>
      <c r="AR218" s="190">
        <f t="shared" si="84"/>
        <v>0</v>
      </c>
      <c r="AS218" s="190"/>
      <c r="AT218" s="187"/>
      <c r="AU218" s="180"/>
      <c r="AV218" s="23"/>
      <c r="AW218" s="23"/>
      <c r="AX218" s="23"/>
      <c r="AY218" s="23"/>
      <c r="AZ218" s="23"/>
      <c r="BA218" s="23"/>
      <c r="BB218" s="23"/>
      <c r="BC218" s="23"/>
      <c r="BD218" s="3"/>
    </row>
    <row r="219" spans="1:56" s="175" customFormat="1" x14ac:dyDescent="0.3">
      <c r="A219" s="17"/>
      <c r="B219" s="17"/>
      <c r="C219" s="17"/>
      <c r="D219" s="17"/>
      <c r="E219" s="139">
        <f t="shared" si="73"/>
        <v>20</v>
      </c>
      <c r="F219" s="181"/>
      <c r="G219" s="186"/>
      <c r="H219" s="186"/>
      <c r="I219" s="186"/>
      <c r="J219" s="186"/>
      <c r="K219" s="186"/>
      <c r="L219" s="186"/>
      <c r="M219" s="186"/>
      <c r="N219" s="186"/>
      <c r="O219" s="186"/>
      <c r="P219" s="186"/>
      <c r="Q219" s="186"/>
      <c r="R219" s="186"/>
      <c r="S219" s="186"/>
      <c r="T219" s="186"/>
      <c r="U219" s="186"/>
      <c r="V219" s="186"/>
      <c r="W219" s="186"/>
      <c r="X219" s="186"/>
      <c r="Y219" s="190">
        <f t="shared" ref="Y219:AS219" si="85">F$225</f>
        <v>0.2</v>
      </c>
      <c r="Z219" s="190">
        <f t="shared" si="85"/>
        <v>0.32</v>
      </c>
      <c r="AA219" s="190">
        <f t="shared" si="85"/>
        <v>0.192</v>
      </c>
      <c r="AB219" s="190">
        <f t="shared" si="85"/>
        <v>0.1152</v>
      </c>
      <c r="AC219" s="190">
        <f t="shared" si="85"/>
        <v>0.1152</v>
      </c>
      <c r="AD219" s="190">
        <f t="shared" si="85"/>
        <v>5.7599999999999998E-2</v>
      </c>
      <c r="AE219" s="190">
        <f t="shared" si="85"/>
        <v>0</v>
      </c>
      <c r="AF219" s="190">
        <f t="shared" si="85"/>
        <v>0</v>
      </c>
      <c r="AG219" s="190">
        <f t="shared" si="85"/>
        <v>0</v>
      </c>
      <c r="AH219" s="190">
        <f t="shared" si="85"/>
        <v>0</v>
      </c>
      <c r="AI219" s="190">
        <f t="shared" si="85"/>
        <v>0</v>
      </c>
      <c r="AJ219" s="190">
        <f t="shared" si="85"/>
        <v>0</v>
      </c>
      <c r="AK219" s="190">
        <f t="shared" si="85"/>
        <v>0</v>
      </c>
      <c r="AL219" s="190">
        <f t="shared" si="85"/>
        <v>0</v>
      </c>
      <c r="AM219" s="190">
        <f t="shared" si="85"/>
        <v>0</v>
      </c>
      <c r="AN219" s="190">
        <f t="shared" si="85"/>
        <v>0</v>
      </c>
      <c r="AO219" s="190">
        <f t="shared" si="85"/>
        <v>0</v>
      </c>
      <c r="AP219" s="190">
        <f t="shared" si="85"/>
        <v>0</v>
      </c>
      <c r="AQ219" s="190">
        <f t="shared" si="85"/>
        <v>0</v>
      </c>
      <c r="AR219" s="190">
        <f t="shared" si="85"/>
        <v>0</v>
      </c>
      <c r="AS219" s="190">
        <f t="shared" si="85"/>
        <v>0</v>
      </c>
      <c r="AT219" s="191"/>
      <c r="AU219" s="180"/>
      <c r="AV219" s="23"/>
      <c r="AW219" s="23"/>
      <c r="AX219" s="23"/>
      <c r="AY219" s="23"/>
      <c r="AZ219" s="23"/>
      <c r="BA219" s="23"/>
      <c r="BB219" s="23"/>
      <c r="BC219" s="23"/>
      <c r="BD219" s="3"/>
    </row>
    <row r="220" spans="1:56" s="175" customFormat="1" x14ac:dyDescent="0.3">
      <c r="A220" s="17"/>
      <c r="B220" s="17"/>
      <c r="C220" s="17"/>
      <c r="D220" s="17"/>
      <c r="E220" s="139">
        <f t="shared" si="73"/>
        <v>21</v>
      </c>
      <c r="F220" s="192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  <c r="R220" s="193"/>
      <c r="S220" s="193"/>
      <c r="T220" s="193"/>
      <c r="U220" s="193"/>
      <c r="V220" s="193"/>
      <c r="W220" s="193"/>
      <c r="X220" s="193"/>
      <c r="Y220" s="193"/>
      <c r="Z220" s="190">
        <f t="shared" ref="Z220:AT220" si="86">F225</f>
        <v>0.2</v>
      </c>
      <c r="AA220" s="190">
        <f t="shared" si="86"/>
        <v>0.32</v>
      </c>
      <c r="AB220" s="190">
        <f t="shared" si="86"/>
        <v>0.192</v>
      </c>
      <c r="AC220" s="190">
        <f t="shared" si="86"/>
        <v>0.1152</v>
      </c>
      <c r="AD220" s="190">
        <f t="shared" si="86"/>
        <v>0.1152</v>
      </c>
      <c r="AE220" s="190">
        <f t="shared" si="86"/>
        <v>5.7599999999999998E-2</v>
      </c>
      <c r="AF220" s="190">
        <f t="shared" si="86"/>
        <v>0</v>
      </c>
      <c r="AG220" s="190">
        <f t="shared" si="86"/>
        <v>0</v>
      </c>
      <c r="AH220" s="190">
        <f t="shared" si="86"/>
        <v>0</v>
      </c>
      <c r="AI220" s="190">
        <f t="shared" si="86"/>
        <v>0</v>
      </c>
      <c r="AJ220" s="190">
        <f t="shared" si="86"/>
        <v>0</v>
      </c>
      <c r="AK220" s="190">
        <f t="shared" si="86"/>
        <v>0</v>
      </c>
      <c r="AL220" s="190">
        <f t="shared" si="86"/>
        <v>0</v>
      </c>
      <c r="AM220" s="190">
        <f t="shared" si="86"/>
        <v>0</v>
      </c>
      <c r="AN220" s="190">
        <f t="shared" si="86"/>
        <v>0</v>
      </c>
      <c r="AO220" s="190">
        <f t="shared" si="86"/>
        <v>0</v>
      </c>
      <c r="AP220" s="190">
        <f t="shared" si="86"/>
        <v>0</v>
      </c>
      <c r="AQ220" s="190">
        <f t="shared" si="86"/>
        <v>0</v>
      </c>
      <c r="AR220" s="190">
        <f t="shared" si="86"/>
        <v>0</v>
      </c>
      <c r="AS220" s="190">
        <f t="shared" si="86"/>
        <v>0</v>
      </c>
      <c r="AT220" s="190">
        <f t="shared" si="86"/>
        <v>0</v>
      </c>
      <c r="AU220" s="194"/>
      <c r="AV220" s="23"/>
      <c r="AW220" s="23"/>
      <c r="AX220" s="23"/>
      <c r="AY220" s="23"/>
      <c r="AZ220" s="23"/>
      <c r="BA220" s="23"/>
      <c r="BB220" s="23"/>
      <c r="BC220" s="23"/>
      <c r="BD220" s="3"/>
    </row>
    <row r="221" spans="1:56" x14ac:dyDescent="0.3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</row>
    <row r="222" spans="1:56" x14ac:dyDescent="0.3">
      <c r="A222" s="28"/>
      <c r="B222" s="39" t="s">
        <v>107</v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</row>
    <row r="223" spans="1:56" x14ac:dyDescent="0.3">
      <c r="B223" s="6"/>
      <c r="C223" s="6"/>
      <c r="D223" s="6"/>
      <c r="E223" s="195">
        <v>1</v>
      </c>
      <c r="F223" s="195">
        <f t="shared" ref="F223:Z223" si="87">E223+1</f>
        <v>2</v>
      </c>
      <c r="G223" s="195">
        <f t="shared" si="87"/>
        <v>3</v>
      </c>
      <c r="H223" s="195">
        <f t="shared" si="87"/>
        <v>4</v>
      </c>
      <c r="I223" s="195">
        <f t="shared" si="87"/>
        <v>5</v>
      </c>
      <c r="J223" s="195">
        <f t="shared" si="87"/>
        <v>6</v>
      </c>
      <c r="K223" s="195">
        <f t="shared" si="87"/>
        <v>7</v>
      </c>
      <c r="L223" s="195">
        <f t="shared" si="87"/>
        <v>8</v>
      </c>
      <c r="M223" s="195">
        <f t="shared" si="87"/>
        <v>9</v>
      </c>
      <c r="N223" s="195">
        <f t="shared" si="87"/>
        <v>10</v>
      </c>
      <c r="O223" s="195">
        <f t="shared" si="87"/>
        <v>11</v>
      </c>
      <c r="P223" s="195">
        <f t="shared" si="87"/>
        <v>12</v>
      </c>
      <c r="Q223" s="195">
        <f t="shared" si="87"/>
        <v>13</v>
      </c>
      <c r="R223" s="195">
        <f t="shared" si="87"/>
        <v>14</v>
      </c>
      <c r="S223" s="195">
        <f t="shared" si="87"/>
        <v>15</v>
      </c>
      <c r="T223" s="195">
        <f t="shared" si="87"/>
        <v>16</v>
      </c>
      <c r="U223" s="195">
        <f t="shared" si="87"/>
        <v>17</v>
      </c>
      <c r="V223" s="195">
        <f t="shared" si="87"/>
        <v>18</v>
      </c>
      <c r="W223" s="195">
        <f t="shared" si="87"/>
        <v>19</v>
      </c>
      <c r="X223" s="195">
        <f t="shared" si="87"/>
        <v>20</v>
      </c>
      <c r="Y223" s="195">
        <f t="shared" si="87"/>
        <v>21</v>
      </c>
      <c r="Z223" s="195">
        <f t="shared" si="87"/>
        <v>22</v>
      </c>
      <c r="AY223" s="6"/>
      <c r="AZ223" s="6"/>
      <c r="BA223" s="6"/>
      <c r="BB223" s="6"/>
      <c r="BC223" s="6"/>
    </row>
    <row r="224" spans="1:56" x14ac:dyDescent="0.3">
      <c r="B224" s="6"/>
      <c r="C224" s="6"/>
      <c r="D224" s="28" t="s">
        <v>108</v>
      </c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Y224" s="6"/>
      <c r="AZ224" s="6"/>
      <c r="BA224" s="6"/>
      <c r="BB224" s="6"/>
      <c r="BC224" s="6"/>
    </row>
    <row r="225" spans="1:55" x14ac:dyDescent="0.3">
      <c r="B225" s="6"/>
      <c r="C225" s="6"/>
      <c r="D225" s="16">
        <f>[1]Assumptions!P11</f>
        <v>5</v>
      </c>
      <c r="E225" s="196"/>
      <c r="F225" s="197">
        <f t="shared" ref="F225:Z225" si="88">(F226 * $E$226) + (F227 * $E$227) + (F228 * $E$228) + (F229 * $E$229)</f>
        <v>0.2</v>
      </c>
      <c r="G225" s="198">
        <f t="shared" si="88"/>
        <v>0.32</v>
      </c>
      <c r="H225" s="198">
        <f t="shared" si="88"/>
        <v>0.192</v>
      </c>
      <c r="I225" s="198">
        <f t="shared" si="88"/>
        <v>0.1152</v>
      </c>
      <c r="J225" s="198">
        <f t="shared" si="88"/>
        <v>0.1152</v>
      </c>
      <c r="K225" s="198">
        <f t="shared" si="88"/>
        <v>5.7599999999999998E-2</v>
      </c>
      <c r="L225" s="198">
        <f t="shared" si="88"/>
        <v>0</v>
      </c>
      <c r="M225" s="198">
        <f t="shared" si="88"/>
        <v>0</v>
      </c>
      <c r="N225" s="198">
        <f t="shared" si="88"/>
        <v>0</v>
      </c>
      <c r="O225" s="198">
        <f t="shared" si="88"/>
        <v>0</v>
      </c>
      <c r="P225" s="198">
        <f t="shared" si="88"/>
        <v>0</v>
      </c>
      <c r="Q225" s="198">
        <f t="shared" si="88"/>
        <v>0</v>
      </c>
      <c r="R225" s="198">
        <f t="shared" si="88"/>
        <v>0</v>
      </c>
      <c r="S225" s="198">
        <f t="shared" si="88"/>
        <v>0</v>
      </c>
      <c r="T225" s="198">
        <f t="shared" si="88"/>
        <v>0</v>
      </c>
      <c r="U225" s="198">
        <f t="shared" si="88"/>
        <v>0</v>
      </c>
      <c r="V225" s="198">
        <f t="shared" si="88"/>
        <v>0</v>
      </c>
      <c r="W225" s="198">
        <f t="shared" si="88"/>
        <v>0</v>
      </c>
      <c r="X225" s="198">
        <f t="shared" si="88"/>
        <v>0</v>
      </c>
      <c r="Y225" s="198">
        <f t="shared" si="88"/>
        <v>0</v>
      </c>
      <c r="Z225" s="199">
        <f t="shared" si="88"/>
        <v>0</v>
      </c>
      <c r="AY225" s="6"/>
      <c r="AZ225" s="6"/>
      <c r="BA225" s="6"/>
      <c r="BB225" s="6"/>
      <c r="BC225" s="6"/>
    </row>
    <row r="226" spans="1:55" x14ac:dyDescent="0.3">
      <c r="B226" s="6"/>
      <c r="C226" s="6"/>
      <c r="D226" s="200">
        <v>5</v>
      </c>
      <c r="E226" s="201">
        <f>IF(D226=$D$225,1,0)</f>
        <v>1</v>
      </c>
      <c r="F226" s="202">
        <v>0.2</v>
      </c>
      <c r="G226" s="203">
        <v>0.32</v>
      </c>
      <c r="H226" s="203">
        <v>0.192</v>
      </c>
      <c r="I226" s="203">
        <v>0.1152</v>
      </c>
      <c r="J226" s="203">
        <v>0.1152</v>
      </c>
      <c r="K226" s="203">
        <v>5.7599999999999998E-2</v>
      </c>
      <c r="L226" s="204"/>
      <c r="M226" s="204"/>
      <c r="N226" s="204"/>
      <c r="O226" s="204"/>
      <c r="P226" s="204"/>
      <c r="Q226" s="205"/>
      <c r="R226" s="205"/>
      <c r="S226" s="205"/>
      <c r="T226" s="205"/>
      <c r="U226" s="205"/>
      <c r="V226" s="205"/>
      <c r="W226" s="205"/>
      <c r="X226" s="205"/>
      <c r="Y226" s="205"/>
      <c r="Z226" s="206"/>
      <c r="AY226" s="6"/>
      <c r="AZ226" s="6"/>
      <c r="BA226" s="6"/>
      <c r="BB226" s="6"/>
      <c r="BC226" s="6"/>
    </row>
    <row r="227" spans="1:55" x14ac:dyDescent="0.3">
      <c r="B227" s="6"/>
      <c r="C227" s="6"/>
      <c r="D227" s="200">
        <v>10</v>
      </c>
      <c r="E227" s="207">
        <f>IF(D227=$D$225,1,0)</f>
        <v>0</v>
      </c>
      <c r="F227" s="202">
        <v>0.1</v>
      </c>
      <c r="G227" s="203">
        <v>0.18</v>
      </c>
      <c r="H227" s="203">
        <v>0.14399999999999999</v>
      </c>
      <c r="I227" s="203">
        <v>0.1152</v>
      </c>
      <c r="J227" s="203">
        <v>9.2200000000000004E-2</v>
      </c>
      <c r="K227" s="203">
        <v>7.3700000000000002E-2</v>
      </c>
      <c r="L227" s="203">
        <v>6.5500000000000003E-2</v>
      </c>
      <c r="M227" s="203">
        <v>6.5500000000000003E-2</v>
      </c>
      <c r="N227" s="203">
        <v>6.5600000000000006E-2</v>
      </c>
      <c r="O227" s="203">
        <v>6.5500000000000003E-2</v>
      </c>
      <c r="P227" s="203">
        <v>3.2800000000000003E-2</v>
      </c>
      <c r="Q227" s="208"/>
      <c r="R227" s="208"/>
      <c r="S227" s="208"/>
      <c r="T227" s="208"/>
      <c r="U227" s="208"/>
      <c r="V227" s="208"/>
      <c r="W227" s="208"/>
      <c r="X227" s="208"/>
      <c r="Y227" s="208"/>
      <c r="Z227" s="206"/>
      <c r="AY227" s="6"/>
      <c r="AZ227" s="6"/>
      <c r="BA227" s="6"/>
      <c r="BB227" s="6"/>
      <c r="BC227" s="6"/>
    </row>
    <row r="228" spans="1:55" x14ac:dyDescent="0.3">
      <c r="B228" s="6"/>
      <c r="C228" s="6"/>
      <c r="D228" s="200">
        <v>15</v>
      </c>
      <c r="E228" s="207">
        <f>IF(D228=$D$225,1,0)</f>
        <v>0</v>
      </c>
      <c r="F228" s="209">
        <v>0.05</v>
      </c>
      <c r="G228" s="210">
        <v>9.5000000000000001E-2</v>
      </c>
      <c r="H228" s="210">
        <v>8.5500000000000007E-2</v>
      </c>
      <c r="I228" s="210">
        <v>7.6999999999999999E-2</v>
      </c>
      <c r="J228" s="210">
        <v>6.93E-2</v>
      </c>
      <c r="K228" s="210">
        <v>6.2300000000000001E-2</v>
      </c>
      <c r="L228" s="210">
        <v>5.8999999999999997E-2</v>
      </c>
      <c r="M228" s="210">
        <v>5.8999999999999997E-2</v>
      </c>
      <c r="N228" s="210">
        <v>5.91E-2</v>
      </c>
      <c r="O228" s="210">
        <v>5.8999999999999997E-2</v>
      </c>
      <c r="P228" s="210">
        <v>5.91E-2</v>
      </c>
      <c r="Q228" s="210">
        <v>5.8999999999999997E-2</v>
      </c>
      <c r="R228" s="210">
        <v>5.91E-2</v>
      </c>
      <c r="S228" s="210">
        <v>5.8999999999999997E-2</v>
      </c>
      <c r="T228" s="210">
        <v>5.91E-2</v>
      </c>
      <c r="U228" s="210">
        <v>2.9499999999999998E-2</v>
      </c>
      <c r="V228" s="205"/>
      <c r="W228" s="205"/>
      <c r="X228" s="205"/>
      <c r="Y228" s="205"/>
      <c r="Z228" s="211"/>
      <c r="AY228" s="6"/>
      <c r="AZ228" s="6"/>
      <c r="BA228" s="6"/>
      <c r="BB228" s="6"/>
      <c r="BC228" s="6"/>
    </row>
    <row r="229" spans="1:55" x14ac:dyDescent="0.3">
      <c r="B229" s="6"/>
      <c r="C229" s="6"/>
      <c r="D229" s="212">
        <v>20</v>
      </c>
      <c r="E229" s="213">
        <f>IF(D229=$D$225,1,0)</f>
        <v>0</v>
      </c>
      <c r="F229" s="214">
        <v>3.7499999999999999E-2</v>
      </c>
      <c r="G229" s="215">
        <v>7.2190000000000004E-2</v>
      </c>
      <c r="H229" s="215">
        <v>6.6769999999999996E-2</v>
      </c>
      <c r="I229" s="215">
        <v>6.1769999999999999E-2</v>
      </c>
      <c r="J229" s="215">
        <v>5.713E-2</v>
      </c>
      <c r="K229" s="215">
        <v>5.2850000000000001E-2</v>
      </c>
      <c r="L229" s="215">
        <v>4.888E-2</v>
      </c>
      <c r="M229" s="215">
        <v>4.5220000000000003E-2</v>
      </c>
      <c r="N229" s="215">
        <v>4.462E-2</v>
      </c>
      <c r="O229" s="215">
        <v>4.4609999999999997E-2</v>
      </c>
      <c r="P229" s="215">
        <v>4.462E-2</v>
      </c>
      <c r="Q229" s="215">
        <v>4.4609999999999997E-2</v>
      </c>
      <c r="R229" s="215">
        <v>4.462E-2</v>
      </c>
      <c r="S229" s="215">
        <v>4.4609999999999997E-2</v>
      </c>
      <c r="T229" s="215">
        <v>4.462E-2</v>
      </c>
      <c r="U229" s="215">
        <v>4.4609999999999997E-2</v>
      </c>
      <c r="V229" s="215">
        <v>4.462E-2</v>
      </c>
      <c r="W229" s="215">
        <v>4.4609999999999997E-2</v>
      </c>
      <c r="X229" s="215">
        <v>4.462E-2</v>
      </c>
      <c r="Y229" s="215">
        <v>4.4609999999999997E-2</v>
      </c>
      <c r="Z229" s="216">
        <v>2.231E-2</v>
      </c>
      <c r="AY229" s="6"/>
      <c r="AZ229" s="6"/>
      <c r="BA229" s="6"/>
      <c r="BB229" s="6"/>
      <c r="BC229" s="6"/>
    </row>
    <row r="230" spans="1:55" x14ac:dyDescent="0.3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Y230" s="6"/>
      <c r="AZ230" s="6"/>
      <c r="BA230" s="6"/>
      <c r="BB230" s="6"/>
      <c r="BC230" s="6"/>
    </row>
    <row r="231" spans="1:55" x14ac:dyDescent="0.3">
      <c r="A231" s="39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Y231" s="6"/>
      <c r="AZ231" s="6"/>
      <c r="BA231" s="6"/>
      <c r="BB231" s="6"/>
      <c r="BC231" s="6"/>
    </row>
    <row r="232" spans="1:55" ht="18" x14ac:dyDescent="0.35">
      <c r="B232" s="217" t="s">
        <v>109</v>
      </c>
      <c r="C232" s="218"/>
      <c r="D232" s="218"/>
      <c r="E232" s="218"/>
      <c r="F232" s="218"/>
      <c r="G232" s="218"/>
      <c r="H232" s="218"/>
      <c r="I232" s="218"/>
      <c r="J232" s="218"/>
      <c r="K232" s="218"/>
      <c r="L232" s="218"/>
      <c r="M232" s="218"/>
      <c r="N232" s="218"/>
      <c r="O232" s="218"/>
      <c r="P232" s="218"/>
      <c r="Q232" s="218"/>
      <c r="R232" s="218"/>
      <c r="S232" s="218"/>
      <c r="T232" s="218"/>
      <c r="U232" s="218"/>
      <c r="V232" s="218"/>
      <c r="W232" s="218"/>
      <c r="X232" s="218"/>
      <c r="Y232" s="218"/>
      <c r="Z232" s="218"/>
      <c r="AY232" s="6"/>
      <c r="AZ232" s="6"/>
      <c r="BA232" s="6"/>
      <c r="BB232" s="6"/>
      <c r="BC232" s="6"/>
    </row>
    <row r="233" spans="1:55" x14ac:dyDescent="0.3">
      <c r="B233" s="137"/>
      <c r="C233" s="137" t="s">
        <v>95</v>
      </c>
      <c r="D233" s="138"/>
      <c r="E233" s="218"/>
      <c r="F233" s="218"/>
      <c r="G233" s="218"/>
      <c r="H233" s="218"/>
      <c r="I233" s="218"/>
      <c r="J233" s="218"/>
      <c r="K233" s="218"/>
      <c r="L233" s="218"/>
      <c r="M233" s="218"/>
      <c r="N233" s="218"/>
      <c r="O233" s="218"/>
      <c r="P233" s="218"/>
      <c r="Q233" s="218"/>
      <c r="R233" s="218"/>
      <c r="S233" s="218"/>
      <c r="T233" s="218"/>
      <c r="U233" s="218"/>
      <c r="V233" s="218"/>
      <c r="W233" s="218"/>
      <c r="X233" s="218"/>
      <c r="Y233" s="218"/>
      <c r="Z233" s="218"/>
      <c r="AY233" s="6"/>
      <c r="AZ233" s="6"/>
      <c r="BA233" s="6"/>
      <c r="BB233" s="6"/>
      <c r="BC233" s="6"/>
    </row>
    <row r="234" spans="1:55" x14ac:dyDescent="0.3">
      <c r="A234" s="139"/>
      <c r="B234" s="139"/>
      <c r="C234" s="139"/>
      <c r="D234" s="162"/>
      <c r="E234" s="218"/>
      <c r="F234" s="218"/>
      <c r="G234" s="218"/>
      <c r="H234" s="218"/>
      <c r="I234" s="218"/>
      <c r="J234" s="218"/>
      <c r="K234" s="218"/>
      <c r="L234" s="218"/>
      <c r="M234" s="218"/>
      <c r="N234" s="218"/>
      <c r="O234" s="218"/>
      <c r="P234" s="218"/>
      <c r="Q234" s="218"/>
      <c r="R234" s="218"/>
      <c r="S234" s="218"/>
      <c r="T234" s="218"/>
      <c r="U234" s="218"/>
      <c r="V234" s="218"/>
      <c r="W234" s="218"/>
      <c r="X234" s="218"/>
      <c r="Y234" s="218"/>
      <c r="Z234" s="218"/>
      <c r="AY234" s="6"/>
      <c r="AZ234" s="6"/>
      <c r="BA234" s="6"/>
      <c r="BB234" s="6"/>
      <c r="BC234" s="6"/>
    </row>
    <row r="235" spans="1:55" x14ac:dyDescent="0.3">
      <c r="A235" s="140"/>
      <c r="B235" s="139" t="s">
        <v>104</v>
      </c>
      <c r="C235" s="139" t="s">
        <v>105</v>
      </c>
      <c r="D235" s="162" t="s">
        <v>110</v>
      </c>
      <c r="E235" s="218"/>
      <c r="F235" s="218"/>
      <c r="G235" s="218"/>
      <c r="H235" s="218"/>
      <c r="I235" s="218"/>
      <c r="J235" s="218"/>
      <c r="K235" s="218"/>
      <c r="L235" s="218"/>
      <c r="M235" s="218"/>
      <c r="N235" s="218"/>
      <c r="O235" s="218"/>
      <c r="P235" s="218"/>
      <c r="Q235" s="218"/>
      <c r="R235" s="218"/>
      <c r="S235" s="218"/>
      <c r="T235" s="218"/>
      <c r="U235" s="218"/>
      <c r="V235" s="218"/>
      <c r="W235" s="218"/>
      <c r="X235" s="218"/>
      <c r="Y235" s="218"/>
      <c r="Z235" s="219"/>
      <c r="AA235" s="17"/>
      <c r="AY235" s="6"/>
      <c r="AZ235" s="6"/>
      <c r="BA235" s="6"/>
      <c r="BB235" s="6"/>
      <c r="BC235" s="6"/>
    </row>
    <row r="236" spans="1:55" x14ac:dyDescent="0.3">
      <c r="A236" s="139"/>
      <c r="B236" s="220">
        <f t="shared" ref="B236:D251" si="89">+B176</f>
        <v>2023</v>
      </c>
      <c r="C236" s="221">
        <f t="shared" si="89"/>
        <v>0</v>
      </c>
      <c r="D236" s="222">
        <f t="shared" si="89"/>
        <v>0</v>
      </c>
      <c r="E236" s="40"/>
      <c r="F236" s="223">
        <f>'[1]Book Life'!B32 * $D236 * F$110</f>
        <v>0</v>
      </c>
      <c r="G236" s="62">
        <f>'[1]Book Life'!C32 * $D236 * G$110</f>
        <v>0</v>
      </c>
      <c r="H236" s="62">
        <f>'[1]Book Life'!D32 * $D236 * H$110</f>
        <v>0</v>
      </c>
      <c r="I236" s="62">
        <f>'[1]Book Life'!E32 * $D236 * I$110</f>
        <v>0</v>
      </c>
      <c r="J236" s="62">
        <f>'[1]Book Life'!F32 * $D236 * J$110</f>
        <v>0</v>
      </c>
      <c r="K236" s="62">
        <f>'[1]Book Life'!G32 * $D236 * K$110</f>
        <v>0</v>
      </c>
      <c r="L236" s="62">
        <f>'[1]Book Life'!H32 * $D236 * L$110</f>
        <v>0</v>
      </c>
      <c r="M236" s="62">
        <f>'[1]Book Life'!I32 * $D236 * M$110</f>
        <v>0</v>
      </c>
      <c r="N236" s="62">
        <f>'[1]Book Life'!J32 * $D236 * N$110</f>
        <v>0</v>
      </c>
      <c r="O236" s="62">
        <f>'[1]Book Life'!K32 * $D236 * O$110</f>
        <v>0</v>
      </c>
      <c r="P236" s="62">
        <f>'[1]Book Life'!L32 * $D236 * P$110</f>
        <v>0</v>
      </c>
      <c r="Q236" s="62">
        <f>'[1]Book Life'!M32 * $D236 * Q$110</f>
        <v>0</v>
      </c>
      <c r="R236" s="62">
        <f>'[1]Book Life'!N32 * $D236 * R$110</f>
        <v>0</v>
      </c>
      <c r="S236" s="62">
        <f>'[1]Book Life'!O32 * $D236 * S$110</f>
        <v>0</v>
      </c>
      <c r="T236" s="62">
        <f>'[1]Book Life'!P32 * $D236 * T$110</f>
        <v>0</v>
      </c>
      <c r="U236" s="62">
        <f>'[1]Book Life'!Q32 * $D236 * U$110</f>
        <v>0</v>
      </c>
      <c r="V236" s="62">
        <f>'[1]Book Life'!R32 * $D236 * V$110</f>
        <v>0</v>
      </c>
      <c r="W236" s="62">
        <f>'[1]Book Life'!S32 * $D236 * W$110</f>
        <v>0</v>
      </c>
      <c r="X236" s="62">
        <f>'[1]Book Life'!T32 * $D236 * X$110</f>
        <v>0</v>
      </c>
      <c r="Y236" s="62">
        <f>'[1]Book Life'!U32 * $D236 * Y$110</f>
        <v>0</v>
      </c>
      <c r="Z236" s="224">
        <f>'[1]Book Life'!V32 * $D236 * Z$110</f>
        <v>0</v>
      </c>
      <c r="AA236" s="224">
        <f>'[1]Book Life'!W32 * $D236 * AA$110</f>
        <v>0</v>
      </c>
      <c r="AB236" s="224">
        <f>'[1]Book Life'!X32 * $D236 * AB$110</f>
        <v>0</v>
      </c>
      <c r="AC236" s="224">
        <f>'[1]Book Life'!Y32 * $D236 * AC$110</f>
        <v>0</v>
      </c>
      <c r="AD236" s="224">
        <f>'[1]Book Life'!Z32 * $D236 * AD$110</f>
        <v>0</v>
      </c>
      <c r="AE236" s="224"/>
      <c r="AF236" s="224"/>
      <c r="AG236" s="224"/>
      <c r="AH236" s="224"/>
      <c r="AI236" s="224"/>
      <c r="AJ236" s="224"/>
      <c r="AK236" s="224"/>
      <c r="AL236" s="224"/>
      <c r="AM236" s="224"/>
      <c r="AN236" s="224"/>
      <c r="AO236" s="224"/>
      <c r="AP236" s="224"/>
      <c r="AQ236" s="224"/>
      <c r="AR236" s="224"/>
      <c r="AS236" s="224"/>
      <c r="AT236" s="224"/>
      <c r="AU236" s="224"/>
      <c r="AV236" s="224"/>
      <c r="AW236" s="224"/>
      <c r="AX236" s="222"/>
      <c r="AY236" s="225"/>
      <c r="AZ236" s="225"/>
      <c r="BA236" s="225"/>
      <c r="BB236" s="225"/>
      <c r="BC236" s="225"/>
    </row>
    <row r="237" spans="1:55" x14ac:dyDescent="0.3">
      <c r="A237" s="139"/>
      <c r="B237" s="226">
        <f t="shared" si="89"/>
        <v>2024</v>
      </c>
      <c r="C237" s="227">
        <f t="shared" si="89"/>
        <v>0</v>
      </c>
      <c r="D237" s="228">
        <f t="shared" si="89"/>
        <v>0</v>
      </c>
      <c r="E237" s="40"/>
      <c r="F237" s="82"/>
      <c r="G237" s="38">
        <f>'[1]Book Life'!C33 * $D237 * F$110</f>
        <v>0</v>
      </c>
      <c r="H237" s="38">
        <f>'[1]Book Life'!D33 * $D237 * G$110</f>
        <v>0</v>
      </c>
      <c r="I237" s="38">
        <f>'[1]Book Life'!E33 * $D237 * H$110</f>
        <v>0</v>
      </c>
      <c r="J237" s="38">
        <f>'[1]Book Life'!F33 * $D237 * I$110</f>
        <v>0</v>
      </c>
      <c r="K237" s="38">
        <f>'[1]Book Life'!G33 * $D237 * J$110</f>
        <v>0</v>
      </c>
      <c r="L237" s="38">
        <f>'[1]Book Life'!H33 * $D237 * K$110</f>
        <v>0</v>
      </c>
      <c r="M237" s="38">
        <f>'[1]Book Life'!I33 * $D237 * L$110</f>
        <v>0</v>
      </c>
      <c r="N237" s="38">
        <f>'[1]Book Life'!J33 * $D237 * M$110</f>
        <v>0</v>
      </c>
      <c r="O237" s="38">
        <f>'[1]Book Life'!K33 * $D237 * N$110</f>
        <v>0</v>
      </c>
      <c r="P237" s="38">
        <f>'[1]Book Life'!L33 * $D237 * O$110</f>
        <v>0</v>
      </c>
      <c r="Q237" s="38">
        <f>'[1]Book Life'!M33 * $D237 * P$110</f>
        <v>0</v>
      </c>
      <c r="R237" s="38">
        <f>'[1]Book Life'!N33 * $D237 * Q$110</f>
        <v>0</v>
      </c>
      <c r="S237" s="38">
        <f>'[1]Book Life'!O33 * $D237 * R$110</f>
        <v>0</v>
      </c>
      <c r="T237" s="38">
        <f>'[1]Book Life'!P33 * $D237 * S$110</f>
        <v>0</v>
      </c>
      <c r="U237" s="38">
        <f>'[1]Book Life'!Q33 * $D237 * T$110</f>
        <v>0</v>
      </c>
      <c r="V237" s="38">
        <f>'[1]Book Life'!R33 * $D237 * U$110</f>
        <v>0</v>
      </c>
      <c r="W237" s="38">
        <f>'[1]Book Life'!S33 * $D237 * V$110</f>
        <v>0</v>
      </c>
      <c r="X237" s="38">
        <f>'[1]Book Life'!T33 * $D237 * W$110</f>
        <v>0</v>
      </c>
      <c r="Y237" s="38">
        <f>'[1]Book Life'!U33 * $D237 * X$110</f>
        <v>0</v>
      </c>
      <c r="Z237" s="38">
        <f>'[1]Book Life'!V33 * $D237 * Y$110</f>
        <v>0</v>
      </c>
      <c r="AA237" s="38">
        <f>'[1]Book Life'!W33 * $D237 * Z$110</f>
        <v>0</v>
      </c>
      <c r="AB237" s="38">
        <f>'[1]Book Life'!X33 * $D237 * AA$110</f>
        <v>0</v>
      </c>
      <c r="AC237" s="38">
        <f>'[1]Book Life'!Y33 * $D237 * AB$110</f>
        <v>0</v>
      </c>
      <c r="AD237" s="38">
        <f>'[1]Book Life'!Z33 * $D237 * AC$110</f>
        <v>0</v>
      </c>
      <c r="AE237" s="38">
        <f>'[1]Book Life'!AA33 * $D237 * AD$110</f>
        <v>0</v>
      </c>
      <c r="AF237" s="38">
        <f>'[1]Book Life'!AB33 * $D237 * AE$110</f>
        <v>0</v>
      </c>
      <c r="AG237" s="38">
        <f>'[1]Book Life'!AC33 * $D237 * AF$110</f>
        <v>0</v>
      </c>
      <c r="AH237" s="38">
        <f>'[1]Book Life'!AD33 * $D237 * AG$110</f>
        <v>0</v>
      </c>
      <c r="AI237" s="38">
        <f>'[1]Book Life'!AE33 * $D237 * AH$110</f>
        <v>0</v>
      </c>
      <c r="AJ237" s="38">
        <f>'[1]Book Life'!AF33 * $D237 * AI$110</f>
        <v>0</v>
      </c>
      <c r="AK237" s="38">
        <f>'[1]Book Life'!AG33 * $D237 * AJ$110</f>
        <v>0</v>
      </c>
      <c r="AL237" s="38">
        <f>'[1]Book Life'!AH33 * $D237 * AK$110</f>
        <v>0</v>
      </c>
      <c r="AM237" s="38">
        <f>'[1]Book Life'!AI33 * $D237 * AL$110</f>
        <v>0</v>
      </c>
      <c r="AN237" s="38">
        <f>'[1]Book Life'!AJ33 * $D237 * AM$110</f>
        <v>0</v>
      </c>
      <c r="AO237" s="38">
        <f>'[1]Book Life'!AK33 * $D237 * AN$110</f>
        <v>0</v>
      </c>
      <c r="AP237" s="38">
        <f>'[1]Book Life'!AL33 * $D237 * AO$110</f>
        <v>0</v>
      </c>
      <c r="AQ237" s="38">
        <f>'[1]Book Life'!AM33 * $D237 * AP$110</f>
        <v>0</v>
      </c>
      <c r="AR237" s="38">
        <f>'[1]Book Life'!AN33 * $D237 * AQ$110</f>
        <v>0</v>
      </c>
      <c r="AS237" s="38">
        <f>'[1]Book Life'!AO33 * $D237 * AR$110</f>
        <v>0</v>
      </c>
      <c r="AT237" s="38">
        <f>'[1]Book Life'!AP33 * $D237 * AS$110</f>
        <v>0</v>
      </c>
      <c r="AU237" s="38">
        <f>'[1]Book Life'!AQ33 * $D237 * AT$110</f>
        <v>0</v>
      </c>
      <c r="AV237" s="38">
        <f>'[1]Book Life'!AR33 * $D237 * AU$110</f>
        <v>0</v>
      </c>
      <c r="AW237" s="38">
        <f>'[1]Book Life'!AS33 * $D237 * AV$110</f>
        <v>0</v>
      </c>
      <c r="AX237" s="38">
        <f>'[1]Book Life'!AT33 * $D237 * AW$110</f>
        <v>0</v>
      </c>
      <c r="AY237" s="225"/>
      <c r="AZ237" s="225"/>
      <c r="BA237" s="225"/>
      <c r="BB237" s="225"/>
      <c r="BC237" s="225"/>
    </row>
    <row r="238" spans="1:55" x14ac:dyDescent="0.3">
      <c r="A238" s="139"/>
      <c r="B238" s="226">
        <f t="shared" si="89"/>
        <v>2025</v>
      </c>
      <c r="C238" s="227">
        <f t="shared" si="89"/>
        <v>124068.878768421</v>
      </c>
      <c r="D238" s="228">
        <f t="shared" si="89"/>
        <v>105458.54695315784</v>
      </c>
      <c r="E238" s="40"/>
      <c r="F238" s="82"/>
      <c r="G238" s="229"/>
      <c r="H238" s="38">
        <f>'[1]Book Life'!D34 * $D238 * F$110</f>
        <v>3515.2848984385946</v>
      </c>
      <c r="I238" s="38">
        <f>'[1]Book Life'!E34 * $D238 * G$110</f>
        <v>3515.2848984385946</v>
      </c>
      <c r="J238" s="38">
        <f>'[1]Book Life'!F34 * $D238 * H$110</f>
        <v>3515.2848984385946</v>
      </c>
      <c r="K238" s="38">
        <f>'[1]Book Life'!G34 * $D238 * I$110</f>
        <v>3515.2848984385946</v>
      </c>
      <c r="L238" s="38">
        <f>'[1]Book Life'!H34 * $D238 * J$110</f>
        <v>3515.2848984385946</v>
      </c>
      <c r="M238" s="38">
        <f>'[1]Book Life'!I34 * $D238 * K$110</f>
        <v>3515.2848984385946</v>
      </c>
      <c r="N238" s="38">
        <f>'[1]Book Life'!J34 * $D238 * L$110</f>
        <v>3515.2848984385946</v>
      </c>
      <c r="O238" s="38">
        <f>'[1]Book Life'!K34 * $D238 * M$110</f>
        <v>3515.2848984385946</v>
      </c>
      <c r="P238" s="38">
        <f>'[1]Book Life'!L34 * $D238 * N$110</f>
        <v>3515.2848984385946</v>
      </c>
      <c r="Q238" s="38">
        <f>'[1]Book Life'!M34 * $D238 * O$110</f>
        <v>3515.2848984385946</v>
      </c>
      <c r="R238" s="38">
        <f>'[1]Book Life'!N34 * $D238 * P$110</f>
        <v>3515.2848984385946</v>
      </c>
      <c r="S238" s="38">
        <f>'[1]Book Life'!O34 * $D238 * Q$110</f>
        <v>3515.2848984385946</v>
      </c>
      <c r="T238" s="38">
        <f>'[1]Book Life'!P34 * $D238 * R$110</f>
        <v>3515.2848984385946</v>
      </c>
      <c r="U238" s="38">
        <f>'[1]Book Life'!Q34 * $D238 * S$110</f>
        <v>3515.2848984385946</v>
      </c>
      <c r="V238" s="38">
        <f>'[1]Book Life'!R34 * $D238 * T$110</f>
        <v>3515.2848984385946</v>
      </c>
      <c r="W238" s="38">
        <f>'[1]Book Life'!S34 * $D238 * U$110</f>
        <v>3515.2848984385946</v>
      </c>
      <c r="X238" s="38">
        <f>'[1]Book Life'!T34 * $D238 * V$110</f>
        <v>3515.2848984385946</v>
      </c>
      <c r="Y238" s="38">
        <f>'[1]Book Life'!U34 * $D238 * W$110</f>
        <v>3515.2848984385946</v>
      </c>
      <c r="Z238" s="38">
        <f>'[1]Book Life'!V34 * $D238 * X$110</f>
        <v>3515.2848984385946</v>
      </c>
      <c r="AA238" s="38">
        <f>'[1]Book Life'!W34 * $D238 * Y$110</f>
        <v>3515.2848984385946</v>
      </c>
      <c r="AB238" s="38">
        <f>'[1]Book Life'!X34 * $D238 * Z$110</f>
        <v>3515.2848984385946</v>
      </c>
      <c r="AC238" s="38">
        <f>'[1]Book Life'!Y34 * $D238 * AA$110</f>
        <v>3515.2848984385946</v>
      </c>
      <c r="AD238" s="38">
        <f>'[1]Book Life'!Z34 * $D238 * AB$110</f>
        <v>3515.2848984385946</v>
      </c>
      <c r="AE238" s="38">
        <f>'[1]Book Life'!AA34 * $D238 * AC$110</f>
        <v>3515.2848984385946</v>
      </c>
      <c r="AF238" s="38">
        <f>'[1]Book Life'!AB34 * $D238 * AD$110</f>
        <v>3515.2848984385946</v>
      </c>
      <c r="AG238" s="38">
        <f>'[1]Book Life'!AC34 * $D238 * AE$110</f>
        <v>3515.2848984385946</v>
      </c>
      <c r="AH238" s="38">
        <f>'[1]Book Life'!AD34 * $D238 * AF$110</f>
        <v>3515.2848984385946</v>
      </c>
      <c r="AI238" s="38">
        <f>'[1]Book Life'!AE34 * $D238 * AG$110</f>
        <v>3515.2848984385946</v>
      </c>
      <c r="AJ238" s="38">
        <f>'[1]Book Life'!AF34 * $D238 * AH$110</f>
        <v>3515.2848984385946</v>
      </c>
      <c r="AK238" s="38">
        <f>'[1]Book Life'!AG34 * $D238 * AI$110</f>
        <v>3515.2848984385946</v>
      </c>
      <c r="AL238" s="38">
        <f>'[1]Book Life'!AH34 * $D238 * AJ$110</f>
        <v>0</v>
      </c>
      <c r="AM238" s="38">
        <f>'[1]Book Life'!AI34 * $D238 * AK$110</f>
        <v>0</v>
      </c>
      <c r="AN238" s="38">
        <f>'[1]Book Life'!AJ34 * $D238 * AL$110</f>
        <v>0</v>
      </c>
      <c r="AO238" s="38">
        <f>'[1]Book Life'!AK34 * $D238 * AM$110</f>
        <v>0</v>
      </c>
      <c r="AP238" s="38">
        <f>'[1]Book Life'!AL34 * $D238 * AN$110</f>
        <v>0</v>
      </c>
      <c r="AQ238" s="38">
        <f>'[1]Book Life'!AM34 * $D238 * AO$110</f>
        <v>0</v>
      </c>
      <c r="AR238" s="38">
        <f>'[1]Book Life'!AN34 * $D238 * AP$110</f>
        <v>0</v>
      </c>
      <c r="AS238" s="38">
        <f>'[1]Book Life'!AO34 * $D238 * AQ$110</f>
        <v>0</v>
      </c>
      <c r="AT238" s="38">
        <f>'[1]Book Life'!AP34 * $D238 * AR$110</f>
        <v>0</v>
      </c>
      <c r="AU238" s="38">
        <f>'[1]Book Life'!AQ34 * $D238 * AS$110</f>
        <v>0</v>
      </c>
      <c r="AV238" s="38">
        <f>'[1]Book Life'!AR34 * $D238 * AT$110</f>
        <v>0</v>
      </c>
      <c r="AW238" s="38">
        <f>'[1]Book Life'!AS34 * $D238 * AU$110</f>
        <v>0</v>
      </c>
      <c r="AX238" s="38">
        <f>'[1]Book Life'!AT34 * $D238 * AV$110</f>
        <v>0</v>
      </c>
      <c r="AY238" s="225"/>
      <c r="AZ238" s="225"/>
      <c r="BA238" s="225"/>
      <c r="BB238" s="225"/>
      <c r="BC238" s="225"/>
    </row>
    <row r="239" spans="1:55" x14ac:dyDescent="0.3">
      <c r="A239" s="139"/>
      <c r="B239" s="226">
        <f t="shared" si="89"/>
        <v>2026</v>
      </c>
      <c r="C239" s="227">
        <f t="shared" si="89"/>
        <v>0</v>
      </c>
      <c r="D239" s="228">
        <f t="shared" si="89"/>
        <v>0</v>
      </c>
      <c r="E239" s="40"/>
      <c r="F239" s="82"/>
      <c r="G239" s="229"/>
      <c r="H239" s="229"/>
      <c r="I239" s="38">
        <f>'[1]Book Life'!E35 * $D239 * F$110</f>
        <v>0</v>
      </c>
      <c r="J239" s="38">
        <f>'[1]Book Life'!F35 * $D239 * G$110</f>
        <v>0</v>
      </c>
      <c r="K239" s="38">
        <f>'[1]Book Life'!G35 * $D239 * H$110</f>
        <v>0</v>
      </c>
      <c r="L239" s="38">
        <f>'[1]Book Life'!H35 * $D239 * I$110</f>
        <v>0</v>
      </c>
      <c r="M239" s="38">
        <f>'[1]Book Life'!I35 * $D239 * J$110</f>
        <v>0</v>
      </c>
      <c r="N239" s="38">
        <f>'[1]Book Life'!J35 * $D239 * K$110</f>
        <v>0</v>
      </c>
      <c r="O239" s="38">
        <f>'[1]Book Life'!K35 * $D239 * L$110</f>
        <v>0</v>
      </c>
      <c r="P239" s="38">
        <f>'[1]Book Life'!L35 * $D239 * M$110</f>
        <v>0</v>
      </c>
      <c r="Q239" s="38">
        <f>'[1]Book Life'!M35 * $D239 * N$110</f>
        <v>0</v>
      </c>
      <c r="R239" s="38">
        <f>'[1]Book Life'!N35 * $D239 * O$110</f>
        <v>0</v>
      </c>
      <c r="S239" s="38">
        <f>'[1]Book Life'!O35 * $D239 * P$110</f>
        <v>0</v>
      </c>
      <c r="T239" s="38">
        <f>'[1]Book Life'!P35 * $D239 * Q$110</f>
        <v>0</v>
      </c>
      <c r="U239" s="38">
        <f>'[1]Book Life'!Q35 * $D239 * R$110</f>
        <v>0</v>
      </c>
      <c r="V239" s="38">
        <f>'[1]Book Life'!R35 * $D239 * S$110</f>
        <v>0</v>
      </c>
      <c r="W239" s="38">
        <f>'[1]Book Life'!S35 * $D239 * T$110</f>
        <v>0</v>
      </c>
      <c r="X239" s="38">
        <f>'[1]Book Life'!T35 * $D239 * U$110</f>
        <v>0</v>
      </c>
      <c r="Y239" s="38">
        <f>'[1]Book Life'!U35 * $D239 * V$110</f>
        <v>0</v>
      </c>
      <c r="Z239" s="38">
        <f>'[1]Book Life'!V35 * $D239 * W$110</f>
        <v>0</v>
      </c>
      <c r="AA239" s="38">
        <f>'[1]Book Life'!W35 * $D239 * X$110</f>
        <v>0</v>
      </c>
      <c r="AB239" s="38">
        <f>'[1]Book Life'!X35 * $D239 * Y$110</f>
        <v>0</v>
      </c>
      <c r="AC239" s="38">
        <f>'[1]Book Life'!Y35 * $D239 * Z$110</f>
        <v>0</v>
      </c>
      <c r="AD239" s="38">
        <f>'[1]Book Life'!Z35 * $D239 * AA$110</f>
        <v>0</v>
      </c>
      <c r="AE239" s="38">
        <f>'[1]Book Life'!AA35 * $D239 * AB$110</f>
        <v>0</v>
      </c>
      <c r="AF239" s="38">
        <f>'[1]Book Life'!AB35 * $D239 * AC$110</f>
        <v>0</v>
      </c>
      <c r="AG239" s="38">
        <f>'[1]Book Life'!AC35 * $D239 * AD$110</f>
        <v>0</v>
      </c>
      <c r="AH239" s="38">
        <f>'[1]Book Life'!AD35 * $D239 * AE$110</f>
        <v>0</v>
      </c>
      <c r="AI239" s="38">
        <f>'[1]Book Life'!AE35 * $D239 * AF$110</f>
        <v>0</v>
      </c>
      <c r="AJ239" s="38">
        <f>'[1]Book Life'!AF35 * $D239 * AG$110</f>
        <v>0</v>
      </c>
      <c r="AK239" s="38">
        <f>'[1]Book Life'!AG35 * $D239 * AH$110</f>
        <v>0</v>
      </c>
      <c r="AL239" s="38">
        <f>'[1]Book Life'!AH35 * $D239 * AI$110</f>
        <v>0</v>
      </c>
      <c r="AM239" s="38">
        <f>'[1]Book Life'!AI35 * $D239 * AJ$110</f>
        <v>0</v>
      </c>
      <c r="AN239" s="38">
        <f>'[1]Book Life'!AJ35 * $D239 * AK$110</f>
        <v>0</v>
      </c>
      <c r="AO239" s="38">
        <f>'[1]Book Life'!AK35 * $D239 * AL$110</f>
        <v>0</v>
      </c>
      <c r="AP239" s="38">
        <f>'[1]Book Life'!AL35 * $D239 * AM$110</f>
        <v>0</v>
      </c>
      <c r="AQ239" s="38">
        <f>'[1]Book Life'!AM35 * $D239 * AN$110</f>
        <v>0</v>
      </c>
      <c r="AR239" s="38">
        <f>'[1]Book Life'!AN35 * $D239 * AO$110</f>
        <v>0</v>
      </c>
      <c r="AS239" s="38">
        <f>'[1]Book Life'!AO35 * $D239 * AP$110</f>
        <v>0</v>
      </c>
      <c r="AT239" s="38">
        <f>'[1]Book Life'!AP35 * $D239 * AQ$110</f>
        <v>0</v>
      </c>
      <c r="AU239" s="38">
        <f>'[1]Book Life'!AQ35 * $D239 * AR$110</f>
        <v>0</v>
      </c>
      <c r="AV239" s="38">
        <f>'[1]Book Life'!AR35 * $D239 * AS$110</f>
        <v>0</v>
      </c>
      <c r="AW239" s="38">
        <f>'[1]Book Life'!AS35 * $D239 * AT$110</f>
        <v>0</v>
      </c>
      <c r="AX239" s="38">
        <f>'[1]Book Life'!AT35 * $D239 * AU$110</f>
        <v>0</v>
      </c>
      <c r="AY239" s="225"/>
      <c r="AZ239" s="225"/>
      <c r="BA239" s="225"/>
      <c r="BB239" s="225"/>
      <c r="BC239" s="225"/>
    </row>
    <row r="240" spans="1:55" x14ac:dyDescent="0.3">
      <c r="A240" s="139"/>
      <c r="B240" s="226">
        <f t="shared" si="89"/>
        <v>2027</v>
      </c>
      <c r="C240" s="227">
        <f t="shared" si="89"/>
        <v>0</v>
      </c>
      <c r="D240" s="228">
        <f t="shared" si="89"/>
        <v>0</v>
      </c>
      <c r="E240" s="40"/>
      <c r="F240" s="82"/>
      <c r="G240" s="229"/>
      <c r="H240" s="229"/>
      <c r="I240" s="229"/>
      <c r="J240" s="38">
        <f>'[1]Book Life'!F36 * $D240 * F$110</f>
        <v>0</v>
      </c>
      <c r="K240" s="38">
        <f>'[1]Book Life'!G36 * $D240 * G$110</f>
        <v>0</v>
      </c>
      <c r="L240" s="38">
        <f>'[1]Book Life'!H36 * $D240 * H$110</f>
        <v>0</v>
      </c>
      <c r="M240" s="38">
        <f>'[1]Book Life'!I36 * $D240 * I$110</f>
        <v>0</v>
      </c>
      <c r="N240" s="38">
        <f>'[1]Book Life'!J36 * $D240 * J$110</f>
        <v>0</v>
      </c>
      <c r="O240" s="38">
        <f>'[1]Book Life'!K36 * $D240 * K$110</f>
        <v>0</v>
      </c>
      <c r="P240" s="38">
        <f>'[1]Book Life'!L36 * $D240 * L$110</f>
        <v>0</v>
      </c>
      <c r="Q240" s="38">
        <f>'[1]Book Life'!M36 * $D240 * M$110</f>
        <v>0</v>
      </c>
      <c r="R240" s="38">
        <f>'[1]Book Life'!N36 * $D240 * N$110</f>
        <v>0</v>
      </c>
      <c r="S240" s="38">
        <f>'[1]Book Life'!O36 * $D240 * O$110</f>
        <v>0</v>
      </c>
      <c r="T240" s="38">
        <f>'[1]Book Life'!P36 * $D240 * P$110</f>
        <v>0</v>
      </c>
      <c r="U240" s="38">
        <f>'[1]Book Life'!Q36 * $D240 * Q$110</f>
        <v>0</v>
      </c>
      <c r="V240" s="38">
        <f>'[1]Book Life'!R36 * $D240 * R$110</f>
        <v>0</v>
      </c>
      <c r="W240" s="38">
        <f>'[1]Book Life'!S36 * $D240 * S$110</f>
        <v>0</v>
      </c>
      <c r="X240" s="38">
        <f>'[1]Book Life'!T36 * $D240 * T$110</f>
        <v>0</v>
      </c>
      <c r="Y240" s="38">
        <f>'[1]Book Life'!U36 * $D240 * U$110</f>
        <v>0</v>
      </c>
      <c r="Z240" s="38">
        <f>'[1]Book Life'!V36 * $D240 * V$110</f>
        <v>0</v>
      </c>
      <c r="AA240" s="38">
        <f>'[1]Book Life'!W36 * $D240 * W$110</f>
        <v>0</v>
      </c>
      <c r="AB240" s="38">
        <f>'[1]Book Life'!X36 * $D240 * X$110</f>
        <v>0</v>
      </c>
      <c r="AC240" s="38">
        <f>'[1]Book Life'!Y36 * $D240 * Y$110</f>
        <v>0</v>
      </c>
      <c r="AD240" s="38">
        <f>'[1]Book Life'!Z36 * $D240 * Z$110</f>
        <v>0</v>
      </c>
      <c r="AE240" s="38">
        <f>'[1]Book Life'!AA36 * $D240 * AA$110</f>
        <v>0</v>
      </c>
      <c r="AF240" s="38">
        <f>'[1]Book Life'!AB36 * $D240 * AB$110</f>
        <v>0</v>
      </c>
      <c r="AG240" s="38">
        <f>'[1]Book Life'!AC36 * $D240 * AC$110</f>
        <v>0</v>
      </c>
      <c r="AH240" s="38">
        <f>'[1]Book Life'!AD36 * $D240 * AD$110</f>
        <v>0</v>
      </c>
      <c r="AI240" s="38">
        <f>'[1]Book Life'!AE36 * $D240 * AE$110</f>
        <v>0</v>
      </c>
      <c r="AJ240" s="38">
        <f>'[1]Book Life'!AF36 * $D240 * AF$110</f>
        <v>0</v>
      </c>
      <c r="AK240" s="38">
        <f>'[1]Book Life'!AG36 * $D240 * AG$110</f>
        <v>0</v>
      </c>
      <c r="AL240" s="38">
        <f>'[1]Book Life'!AH36 * $D240 * AH$110</f>
        <v>0</v>
      </c>
      <c r="AM240" s="38">
        <f>'[1]Book Life'!AI36 * $D240 * AI$110</f>
        <v>0</v>
      </c>
      <c r="AN240" s="38">
        <f>'[1]Book Life'!AJ36 * $D240 * AJ$110</f>
        <v>0</v>
      </c>
      <c r="AO240" s="38">
        <f>'[1]Book Life'!AK36 * $D240 * AK$110</f>
        <v>0</v>
      </c>
      <c r="AP240" s="38">
        <f>'[1]Book Life'!AL36 * $D240 * AL$110</f>
        <v>0</v>
      </c>
      <c r="AQ240" s="38">
        <f>'[1]Book Life'!AM36 * $D240 * AM$110</f>
        <v>0</v>
      </c>
      <c r="AR240" s="38">
        <f>'[1]Book Life'!AN36 * $D240 * AN$110</f>
        <v>0</v>
      </c>
      <c r="AS240" s="38">
        <f>'[1]Book Life'!AO36 * $D240 * AO$110</f>
        <v>0</v>
      </c>
      <c r="AT240" s="38">
        <f>'[1]Book Life'!AP36 * $D240 * AP$110</f>
        <v>0</v>
      </c>
      <c r="AU240" s="38">
        <f>'[1]Book Life'!AQ36 * $D240 * AQ$110</f>
        <v>0</v>
      </c>
      <c r="AV240" s="38">
        <f>'[1]Book Life'!AR36 * $D240 * AR$110</f>
        <v>0</v>
      </c>
      <c r="AW240" s="38">
        <f>'[1]Book Life'!AS36 * $D240 * AS$110</f>
        <v>0</v>
      </c>
      <c r="AX240" s="38">
        <f>'[1]Book Life'!AT36 * $D240 * AT$110</f>
        <v>0</v>
      </c>
      <c r="AY240" s="225"/>
      <c r="AZ240" s="225"/>
      <c r="BA240" s="225"/>
      <c r="BB240" s="225"/>
      <c r="BC240" s="225"/>
    </row>
    <row r="241" spans="1:55" x14ac:dyDescent="0.3">
      <c r="A241" s="139"/>
      <c r="B241" s="226">
        <f t="shared" si="89"/>
        <v>2028</v>
      </c>
      <c r="C241" s="227">
        <f t="shared" si="89"/>
        <v>0</v>
      </c>
      <c r="D241" s="228">
        <f t="shared" si="89"/>
        <v>0</v>
      </c>
      <c r="E241" s="40"/>
      <c r="F241" s="82"/>
      <c r="G241" s="229"/>
      <c r="H241" s="229"/>
      <c r="I241" s="229"/>
      <c r="J241" s="229"/>
      <c r="K241" s="38">
        <f>'[1]Book Life'!G37 * $D241 * F$110</f>
        <v>0</v>
      </c>
      <c r="L241" s="38">
        <f>'[1]Book Life'!H37 * $D241 * G$110</f>
        <v>0</v>
      </c>
      <c r="M241" s="38">
        <f>'[1]Book Life'!I37 * $D241 * H$110</f>
        <v>0</v>
      </c>
      <c r="N241" s="38">
        <f>'[1]Book Life'!J37 * $D241 * I$110</f>
        <v>0</v>
      </c>
      <c r="O241" s="38">
        <f>'[1]Book Life'!K37 * $D241 * J$110</f>
        <v>0</v>
      </c>
      <c r="P241" s="38">
        <f>'[1]Book Life'!L37 * $D241 * K$110</f>
        <v>0</v>
      </c>
      <c r="Q241" s="38">
        <f>'[1]Book Life'!M37 * $D241 * L$110</f>
        <v>0</v>
      </c>
      <c r="R241" s="38">
        <f>'[1]Book Life'!N37 * $D241 * M$110</f>
        <v>0</v>
      </c>
      <c r="S241" s="38">
        <f>'[1]Book Life'!O37 * $D241 * N$110</f>
        <v>0</v>
      </c>
      <c r="T241" s="38">
        <f>'[1]Book Life'!P37 * $D241 * O$110</f>
        <v>0</v>
      </c>
      <c r="U241" s="38">
        <f>'[1]Book Life'!Q37 * $D241 * P$110</f>
        <v>0</v>
      </c>
      <c r="V241" s="38">
        <f>'[1]Book Life'!R37 * $D241 * Q$110</f>
        <v>0</v>
      </c>
      <c r="W241" s="38">
        <f>'[1]Book Life'!S37 * $D241 * R$110</f>
        <v>0</v>
      </c>
      <c r="X241" s="38">
        <f>'[1]Book Life'!T37 * $D241 * S$110</f>
        <v>0</v>
      </c>
      <c r="Y241" s="38">
        <f>'[1]Book Life'!U37 * $D241 * T$110</f>
        <v>0</v>
      </c>
      <c r="Z241" s="38">
        <f>'[1]Book Life'!V37 * $D241 * U$110</f>
        <v>0</v>
      </c>
      <c r="AA241" s="38">
        <f>'[1]Book Life'!W37 * $D241 * V$110</f>
        <v>0</v>
      </c>
      <c r="AB241" s="38">
        <f>'[1]Book Life'!X37 * $D241 * W$110</f>
        <v>0</v>
      </c>
      <c r="AC241" s="38">
        <f>'[1]Book Life'!Y37 * $D241 * X$110</f>
        <v>0</v>
      </c>
      <c r="AD241" s="38">
        <f>'[1]Book Life'!Z37 * $D241 * Y$110</f>
        <v>0</v>
      </c>
      <c r="AE241" s="38">
        <f>'[1]Book Life'!AA37 * $D241 * Z$110</f>
        <v>0</v>
      </c>
      <c r="AF241" s="38">
        <f>'[1]Book Life'!AB37 * $D241 * AA$110</f>
        <v>0</v>
      </c>
      <c r="AG241" s="38">
        <f>'[1]Book Life'!AC37 * $D241 * AB$110</f>
        <v>0</v>
      </c>
      <c r="AH241" s="38">
        <f>'[1]Book Life'!AD37 * $D241 * AC$110</f>
        <v>0</v>
      </c>
      <c r="AI241" s="38">
        <f>'[1]Book Life'!AE37 * $D241 * AD$110</f>
        <v>0</v>
      </c>
      <c r="AJ241" s="38">
        <f>'[1]Book Life'!AF37 * $D241 * AE$110</f>
        <v>0</v>
      </c>
      <c r="AK241" s="38">
        <f>'[1]Book Life'!AG37 * $D241 * AF$110</f>
        <v>0</v>
      </c>
      <c r="AL241" s="38">
        <f>'[1]Book Life'!AH37 * $D241 * AG$110</f>
        <v>0</v>
      </c>
      <c r="AM241" s="38">
        <f>'[1]Book Life'!AI37 * $D241 * AH$110</f>
        <v>0</v>
      </c>
      <c r="AN241" s="38">
        <f>'[1]Book Life'!AJ37 * $D241 * AI$110</f>
        <v>0</v>
      </c>
      <c r="AO241" s="38">
        <f>'[1]Book Life'!AK37 * $D241 * AJ$110</f>
        <v>0</v>
      </c>
      <c r="AP241" s="38">
        <f>'[1]Book Life'!AL37 * $D241 * AK$110</f>
        <v>0</v>
      </c>
      <c r="AQ241" s="38">
        <f>'[1]Book Life'!AM37 * $D241 * AL$110</f>
        <v>0</v>
      </c>
      <c r="AR241" s="38">
        <f>'[1]Book Life'!AN37 * $D241 * AM$110</f>
        <v>0</v>
      </c>
      <c r="AS241" s="38">
        <f>'[1]Book Life'!AO37 * $D241 * AN$110</f>
        <v>0</v>
      </c>
      <c r="AT241" s="38">
        <f>'[1]Book Life'!AP37 * $D241 * AO$110</f>
        <v>0</v>
      </c>
      <c r="AU241" s="38">
        <f>'[1]Book Life'!AQ37 * $D241 * AP$110</f>
        <v>0</v>
      </c>
      <c r="AV241" s="38">
        <f>'[1]Book Life'!AR37 * $D241 * AQ$110</f>
        <v>0</v>
      </c>
      <c r="AW241" s="38">
        <f>'[1]Book Life'!AS37 * $D241 * AR$110</f>
        <v>0</v>
      </c>
      <c r="AX241" s="38">
        <f>'[1]Book Life'!AT37 * $D241 * AS$110</f>
        <v>0</v>
      </c>
      <c r="AY241" s="225"/>
      <c r="AZ241" s="225"/>
      <c r="BA241" s="225"/>
      <c r="BB241" s="225"/>
      <c r="BC241" s="225"/>
    </row>
    <row r="242" spans="1:55" x14ac:dyDescent="0.3">
      <c r="A242" s="139"/>
      <c r="B242" s="226">
        <f t="shared" si="89"/>
        <v>2029</v>
      </c>
      <c r="C242" s="227">
        <f t="shared" si="89"/>
        <v>0</v>
      </c>
      <c r="D242" s="228">
        <f t="shared" si="89"/>
        <v>0</v>
      </c>
      <c r="E242" s="40"/>
      <c r="F242" s="82"/>
      <c r="G242" s="229"/>
      <c r="H242" s="229"/>
      <c r="I242" s="229"/>
      <c r="J242" s="229"/>
      <c r="K242" s="229"/>
      <c r="L242" s="38">
        <f>'[1]Book Life'!H38 * $D242 * F$110</f>
        <v>0</v>
      </c>
      <c r="M242" s="38">
        <f>'[1]Book Life'!I38 * $D242 * G$110</f>
        <v>0</v>
      </c>
      <c r="N242" s="38">
        <f>'[1]Book Life'!J38 * $D242 * H$110</f>
        <v>0</v>
      </c>
      <c r="O242" s="38">
        <f>'[1]Book Life'!K38 * $D242 * I$110</f>
        <v>0</v>
      </c>
      <c r="P242" s="38">
        <f>'[1]Book Life'!L38 * $D242 * J$110</f>
        <v>0</v>
      </c>
      <c r="Q242" s="38">
        <f>'[1]Book Life'!M38 * $D242 * K$110</f>
        <v>0</v>
      </c>
      <c r="R242" s="38">
        <f>'[1]Book Life'!N38 * $D242 * L$110</f>
        <v>0</v>
      </c>
      <c r="S242" s="38">
        <f>'[1]Book Life'!O38 * $D242 * M$110</f>
        <v>0</v>
      </c>
      <c r="T242" s="38">
        <f>'[1]Book Life'!P38 * $D242 * N$110</f>
        <v>0</v>
      </c>
      <c r="U242" s="38">
        <f>'[1]Book Life'!Q38 * $D242 * O$110</f>
        <v>0</v>
      </c>
      <c r="V242" s="38">
        <f>'[1]Book Life'!R38 * $D242 * P$110</f>
        <v>0</v>
      </c>
      <c r="W242" s="38">
        <f>'[1]Book Life'!S38 * $D242 * Q$110</f>
        <v>0</v>
      </c>
      <c r="X242" s="38">
        <f>'[1]Book Life'!T38 * $D242 * R$110</f>
        <v>0</v>
      </c>
      <c r="Y242" s="38">
        <f>'[1]Book Life'!U38 * $D242 * S$110</f>
        <v>0</v>
      </c>
      <c r="Z242" s="38">
        <f>'[1]Book Life'!V38 * $D242 * T$110</f>
        <v>0</v>
      </c>
      <c r="AA242" s="38">
        <f>'[1]Book Life'!W38 * $D242 * U$110</f>
        <v>0</v>
      </c>
      <c r="AB242" s="38">
        <f>'[1]Book Life'!X38 * $D242 * V$110</f>
        <v>0</v>
      </c>
      <c r="AC242" s="38">
        <f>'[1]Book Life'!Y38 * $D242 * W$110</f>
        <v>0</v>
      </c>
      <c r="AD242" s="38">
        <f>'[1]Book Life'!Z38 * $D242 * X$110</f>
        <v>0</v>
      </c>
      <c r="AE242" s="38">
        <f>'[1]Book Life'!AA38 * $D242 * Y$110</f>
        <v>0</v>
      </c>
      <c r="AF242" s="38">
        <f>'[1]Book Life'!AB38 * $D242 * Z$110</f>
        <v>0</v>
      </c>
      <c r="AG242" s="38">
        <f>'[1]Book Life'!AC38 * $D242 * AA$110</f>
        <v>0</v>
      </c>
      <c r="AH242" s="38">
        <f>'[1]Book Life'!AD38 * $D242 * AB$110</f>
        <v>0</v>
      </c>
      <c r="AI242" s="38">
        <f>'[1]Book Life'!AE38 * $D242 * AC$110</f>
        <v>0</v>
      </c>
      <c r="AJ242" s="38">
        <f>'[1]Book Life'!AF38 * $D242 * AD$110</f>
        <v>0</v>
      </c>
      <c r="AK242" s="38">
        <f>'[1]Book Life'!AG38 * $D242 * AE$110</f>
        <v>0</v>
      </c>
      <c r="AL242" s="38">
        <f>'[1]Book Life'!AH38 * $D242 * AF$110</f>
        <v>0</v>
      </c>
      <c r="AM242" s="38">
        <f>'[1]Book Life'!AI38 * $D242 * AG$110</f>
        <v>0</v>
      </c>
      <c r="AN242" s="38">
        <f>'[1]Book Life'!AJ38 * $D242 * AH$110</f>
        <v>0</v>
      </c>
      <c r="AO242" s="38">
        <f>'[1]Book Life'!AK38 * $D242 * AI$110</f>
        <v>0</v>
      </c>
      <c r="AP242" s="38">
        <f>'[1]Book Life'!AL38 * $D242 * AJ$110</f>
        <v>0</v>
      </c>
      <c r="AQ242" s="38">
        <f>'[1]Book Life'!AM38 * $D242 * AK$110</f>
        <v>0</v>
      </c>
      <c r="AR242" s="38">
        <f>'[1]Book Life'!AN38 * $D242 * AL$110</f>
        <v>0</v>
      </c>
      <c r="AS242" s="38">
        <f>'[1]Book Life'!AO38 * $D242 * AM$110</f>
        <v>0</v>
      </c>
      <c r="AT242" s="38">
        <f>'[1]Book Life'!AP38 * $D242 * AN$110</f>
        <v>0</v>
      </c>
      <c r="AU242" s="38">
        <f>'[1]Book Life'!AQ38 * $D242 * AO$110</f>
        <v>0</v>
      </c>
      <c r="AV242" s="38">
        <f>'[1]Book Life'!AR38 * $D242 * AP$110</f>
        <v>0</v>
      </c>
      <c r="AW242" s="38">
        <f>'[1]Book Life'!AS38 * $D242 * AQ$110</f>
        <v>0</v>
      </c>
      <c r="AX242" s="38">
        <f>'[1]Book Life'!AT38 * $D242 * AR$110</f>
        <v>0</v>
      </c>
      <c r="AY242" s="225"/>
      <c r="AZ242" s="225"/>
      <c r="BA242" s="225"/>
      <c r="BB242" s="225"/>
      <c r="BC242" s="225"/>
    </row>
    <row r="243" spans="1:55" x14ac:dyDescent="0.3">
      <c r="A243" s="139"/>
      <c r="B243" s="226">
        <f t="shared" si="89"/>
        <v>2030</v>
      </c>
      <c r="C243" s="227">
        <f t="shared" si="89"/>
        <v>0</v>
      </c>
      <c r="D243" s="228">
        <f t="shared" si="89"/>
        <v>0</v>
      </c>
      <c r="E243" s="40"/>
      <c r="F243" s="82"/>
      <c r="G243" s="229"/>
      <c r="H243" s="229"/>
      <c r="I243" s="229"/>
      <c r="J243" s="229"/>
      <c r="K243" s="229"/>
      <c r="L243" s="229"/>
      <c r="M243" s="38">
        <f>'[1]Book Life'!I39 * $D243 * F$110</f>
        <v>0</v>
      </c>
      <c r="N243" s="38">
        <f>'[1]Book Life'!J39 * $D243 * G$110</f>
        <v>0</v>
      </c>
      <c r="O243" s="38">
        <f>'[1]Book Life'!K39 * $D243 * H$110</f>
        <v>0</v>
      </c>
      <c r="P243" s="38">
        <f>'[1]Book Life'!L39 * $D243 * I$110</f>
        <v>0</v>
      </c>
      <c r="Q243" s="38">
        <f>'[1]Book Life'!M39 * $D243 * J$110</f>
        <v>0</v>
      </c>
      <c r="R243" s="38">
        <f>'[1]Book Life'!N39 * $D243 * K$110</f>
        <v>0</v>
      </c>
      <c r="S243" s="38">
        <f>'[1]Book Life'!O39 * $D243 * L$110</f>
        <v>0</v>
      </c>
      <c r="T243" s="38">
        <f>'[1]Book Life'!P39 * $D243 * M$110</f>
        <v>0</v>
      </c>
      <c r="U243" s="38">
        <f>'[1]Book Life'!Q39 * $D243 * N$110</f>
        <v>0</v>
      </c>
      <c r="V243" s="38">
        <f>'[1]Book Life'!R39 * $D243 * O$110</f>
        <v>0</v>
      </c>
      <c r="W243" s="38">
        <f>'[1]Book Life'!S39 * $D243 * P$110</f>
        <v>0</v>
      </c>
      <c r="X243" s="38">
        <f>'[1]Book Life'!T39 * $D243 * Q$110</f>
        <v>0</v>
      </c>
      <c r="Y243" s="38">
        <f>'[1]Book Life'!U39 * $D243 * R$110</f>
        <v>0</v>
      </c>
      <c r="Z243" s="38">
        <f>'[1]Book Life'!V39 * $D243 * S$110</f>
        <v>0</v>
      </c>
      <c r="AA243" s="38">
        <f>'[1]Book Life'!W39 * $D243 * T$110</f>
        <v>0</v>
      </c>
      <c r="AB243" s="38">
        <f>'[1]Book Life'!X39 * $D243 * U$110</f>
        <v>0</v>
      </c>
      <c r="AC243" s="38">
        <f>'[1]Book Life'!Y39 * $D243 * V$110</f>
        <v>0</v>
      </c>
      <c r="AD243" s="38">
        <f>'[1]Book Life'!Z39 * $D243 * W$110</f>
        <v>0</v>
      </c>
      <c r="AE243" s="38">
        <f>'[1]Book Life'!AA39 * $D243 * X$110</f>
        <v>0</v>
      </c>
      <c r="AF243" s="38">
        <f>'[1]Book Life'!AB39 * $D243 * Y$110</f>
        <v>0</v>
      </c>
      <c r="AG243" s="38">
        <f>'[1]Book Life'!AC39 * $D243 * Z$110</f>
        <v>0</v>
      </c>
      <c r="AH243" s="38">
        <f>'[1]Book Life'!AD39 * $D243 * AA$110</f>
        <v>0</v>
      </c>
      <c r="AI243" s="38">
        <f>'[1]Book Life'!AE39 * $D243 * AB$110</f>
        <v>0</v>
      </c>
      <c r="AJ243" s="38">
        <f>'[1]Book Life'!AF39 * $D243 * AC$110</f>
        <v>0</v>
      </c>
      <c r="AK243" s="38">
        <f>'[1]Book Life'!AG39 * $D243 * AD$110</f>
        <v>0</v>
      </c>
      <c r="AL243" s="38">
        <f>'[1]Book Life'!AH39 * $D243 * AE$110</f>
        <v>0</v>
      </c>
      <c r="AM243" s="38">
        <f>'[1]Book Life'!AI39 * $D243 * AF$110</f>
        <v>0</v>
      </c>
      <c r="AN243" s="38">
        <f>'[1]Book Life'!AJ39 * $D243 * AG$110</f>
        <v>0</v>
      </c>
      <c r="AO243" s="38">
        <f>'[1]Book Life'!AK39 * $D243 * AH$110</f>
        <v>0</v>
      </c>
      <c r="AP243" s="38">
        <f>'[1]Book Life'!AL39 * $D243 * AI$110</f>
        <v>0</v>
      </c>
      <c r="AQ243" s="38">
        <f>'[1]Book Life'!AM39 * $D243 * AJ$110</f>
        <v>0</v>
      </c>
      <c r="AR243" s="38">
        <f>'[1]Book Life'!AN39 * $D243 * AK$110</f>
        <v>0</v>
      </c>
      <c r="AS243" s="38">
        <f>'[1]Book Life'!AO39 * $D243 * AL$110</f>
        <v>0</v>
      </c>
      <c r="AT243" s="38">
        <f>'[1]Book Life'!AP39 * $D243 * AM$110</f>
        <v>0</v>
      </c>
      <c r="AU243" s="38">
        <f>'[1]Book Life'!AQ39 * $D243 * AN$110</f>
        <v>0</v>
      </c>
      <c r="AV243" s="38">
        <f>'[1]Book Life'!AR39 * $D243 * AO$110</f>
        <v>0</v>
      </c>
      <c r="AW243" s="38">
        <f>'[1]Book Life'!AS39 * $D243 * AP$110</f>
        <v>0</v>
      </c>
      <c r="AX243" s="38">
        <f>'[1]Book Life'!AT39 * $D243 * AQ$110</f>
        <v>0</v>
      </c>
      <c r="AY243" s="225"/>
      <c r="AZ243" s="225"/>
      <c r="BA243" s="225"/>
      <c r="BB243" s="225"/>
      <c r="BC243" s="225"/>
    </row>
    <row r="244" spans="1:55" x14ac:dyDescent="0.3">
      <c r="A244" s="139"/>
      <c r="B244" s="226">
        <f t="shared" si="89"/>
        <v>2031</v>
      </c>
      <c r="C244" s="227">
        <f t="shared" si="89"/>
        <v>0</v>
      </c>
      <c r="D244" s="228">
        <f t="shared" si="89"/>
        <v>0</v>
      </c>
      <c r="E244" s="40"/>
      <c r="F244" s="82"/>
      <c r="G244" s="229"/>
      <c r="H244" s="229"/>
      <c r="I244" s="229"/>
      <c r="J244" s="229"/>
      <c r="K244" s="229"/>
      <c r="L244" s="229"/>
      <c r="M244" s="229"/>
      <c r="N244" s="38">
        <f>'[1]Book Life'!J40 * $D244 * F$110</f>
        <v>0</v>
      </c>
      <c r="O244" s="38">
        <f>'[1]Book Life'!K40 * $D244 * G$110</f>
        <v>0</v>
      </c>
      <c r="P244" s="38">
        <f>'[1]Book Life'!L40 * $D244 * H$110</f>
        <v>0</v>
      </c>
      <c r="Q244" s="38">
        <f>'[1]Book Life'!M40 * $D244 * I$110</f>
        <v>0</v>
      </c>
      <c r="R244" s="38">
        <f>'[1]Book Life'!N40 * $D244 * J$110</f>
        <v>0</v>
      </c>
      <c r="S244" s="38">
        <f>'[1]Book Life'!O40 * $D244 * K$110</f>
        <v>0</v>
      </c>
      <c r="T244" s="38">
        <f>'[1]Book Life'!P40 * $D244 * L$110</f>
        <v>0</v>
      </c>
      <c r="U244" s="38">
        <f>'[1]Book Life'!Q40 * $D244 * M$110</f>
        <v>0</v>
      </c>
      <c r="V244" s="38">
        <f>'[1]Book Life'!R40 * $D244 * N$110</f>
        <v>0</v>
      </c>
      <c r="W244" s="38">
        <f>'[1]Book Life'!S40 * $D244 * O$110</f>
        <v>0</v>
      </c>
      <c r="X244" s="38">
        <f>'[1]Book Life'!T40 * $D244 * P$110</f>
        <v>0</v>
      </c>
      <c r="Y244" s="38">
        <f>'[1]Book Life'!U40 * $D244 * Q$110</f>
        <v>0</v>
      </c>
      <c r="Z244" s="38">
        <f>'[1]Book Life'!V40 * $D244 * R$110</f>
        <v>0</v>
      </c>
      <c r="AA244" s="38">
        <f>'[1]Book Life'!W40 * $D244 * S$110</f>
        <v>0</v>
      </c>
      <c r="AB244" s="38">
        <f>'[1]Book Life'!X40 * $D244 * T$110</f>
        <v>0</v>
      </c>
      <c r="AC244" s="38">
        <f>'[1]Book Life'!Y40 * $D244 * U$110</f>
        <v>0</v>
      </c>
      <c r="AD244" s="38">
        <f>'[1]Book Life'!Z40 * $D244 * V$110</f>
        <v>0</v>
      </c>
      <c r="AE244" s="38">
        <f>'[1]Book Life'!AA40 * $D244 * W$110</f>
        <v>0</v>
      </c>
      <c r="AF244" s="38">
        <f>'[1]Book Life'!AB40 * $D244 * X$110</f>
        <v>0</v>
      </c>
      <c r="AG244" s="38">
        <f>'[1]Book Life'!AC40 * $D244 * Y$110</f>
        <v>0</v>
      </c>
      <c r="AH244" s="38">
        <f>'[1]Book Life'!AD40 * $D244 * Z$110</f>
        <v>0</v>
      </c>
      <c r="AI244" s="38">
        <f>'[1]Book Life'!AE40 * $D244 * AA$110</f>
        <v>0</v>
      </c>
      <c r="AJ244" s="38">
        <f>'[1]Book Life'!AF40 * $D244 * AB$110</f>
        <v>0</v>
      </c>
      <c r="AK244" s="38">
        <f>'[1]Book Life'!AG40 * $D244 * AC$110</f>
        <v>0</v>
      </c>
      <c r="AL244" s="38">
        <f>'[1]Book Life'!AH40 * $D244 * AD$110</f>
        <v>0</v>
      </c>
      <c r="AM244" s="38">
        <f>'[1]Book Life'!AI40 * $D244 * AE$110</f>
        <v>0</v>
      </c>
      <c r="AN244" s="38">
        <f>'[1]Book Life'!AJ40 * $D244 * AF$110</f>
        <v>0</v>
      </c>
      <c r="AO244" s="38">
        <f>'[1]Book Life'!AK40 * $D244 * AG$110</f>
        <v>0</v>
      </c>
      <c r="AP244" s="38">
        <f>'[1]Book Life'!AL40 * $D244 * AH$110</f>
        <v>0</v>
      </c>
      <c r="AQ244" s="38">
        <f>'[1]Book Life'!AM40 * $D244 * AI$110</f>
        <v>0</v>
      </c>
      <c r="AR244" s="38">
        <f>'[1]Book Life'!AN40 * $D244 * AJ$110</f>
        <v>0</v>
      </c>
      <c r="AS244" s="38">
        <f>'[1]Book Life'!AO40 * $D244 * AK$110</f>
        <v>0</v>
      </c>
      <c r="AT244" s="38">
        <f>'[1]Book Life'!AP40 * $D244 * AL$110</f>
        <v>0</v>
      </c>
      <c r="AU244" s="38">
        <f>'[1]Book Life'!AQ40 * $D244 * AM$110</f>
        <v>0</v>
      </c>
      <c r="AV244" s="38">
        <f>'[1]Book Life'!AR40 * $D244 * AN$110</f>
        <v>0</v>
      </c>
      <c r="AW244" s="38">
        <f>'[1]Book Life'!AS40 * $D244 * AO$110</f>
        <v>0</v>
      </c>
      <c r="AX244" s="38">
        <f>'[1]Book Life'!AT40 * $D244 * AP$110</f>
        <v>0</v>
      </c>
      <c r="AY244" s="225"/>
      <c r="AZ244" s="225"/>
      <c r="BA244" s="225"/>
      <c r="BB244" s="225"/>
      <c r="BC244" s="225"/>
    </row>
    <row r="245" spans="1:55" x14ac:dyDescent="0.3">
      <c r="A245" s="139"/>
      <c r="B245" s="226">
        <f t="shared" si="89"/>
        <v>2032</v>
      </c>
      <c r="C245" s="227">
        <f t="shared" si="89"/>
        <v>0</v>
      </c>
      <c r="D245" s="228">
        <f t="shared" si="89"/>
        <v>0</v>
      </c>
      <c r="E245" s="40"/>
      <c r="F245" s="82"/>
      <c r="G245" s="229"/>
      <c r="H245" s="229"/>
      <c r="I245" s="229"/>
      <c r="J245" s="229"/>
      <c r="K245" s="229"/>
      <c r="L245" s="229"/>
      <c r="M245" s="229"/>
      <c r="N245" s="229"/>
      <c r="O245" s="38">
        <f>'[1]Book Life'!K41 * $D245 * F$110</f>
        <v>0</v>
      </c>
      <c r="P245" s="38">
        <f>'[1]Book Life'!L41 * $D245 * G$110</f>
        <v>0</v>
      </c>
      <c r="Q245" s="38">
        <f>'[1]Book Life'!M41 * $D245 * H$110</f>
        <v>0</v>
      </c>
      <c r="R245" s="38">
        <f>'[1]Book Life'!N41 * $D245 * I$110</f>
        <v>0</v>
      </c>
      <c r="S245" s="38">
        <f>'[1]Book Life'!O41 * $D245 * J$110</f>
        <v>0</v>
      </c>
      <c r="T245" s="38">
        <f>'[1]Book Life'!P41 * $D245 * K$110</f>
        <v>0</v>
      </c>
      <c r="U245" s="38">
        <f>'[1]Book Life'!Q41 * $D245 * L$110</f>
        <v>0</v>
      </c>
      <c r="V245" s="38">
        <f>'[1]Book Life'!R41 * $D245 * M$110</f>
        <v>0</v>
      </c>
      <c r="W245" s="38">
        <f>'[1]Book Life'!S41 * $D245 * N$110</f>
        <v>0</v>
      </c>
      <c r="X245" s="38">
        <f>'[1]Book Life'!T41 * $D245 * O$110</f>
        <v>0</v>
      </c>
      <c r="Y245" s="38">
        <f>'[1]Book Life'!U41 * $D245 * P$110</f>
        <v>0</v>
      </c>
      <c r="Z245" s="38">
        <f>'[1]Book Life'!V41 * $D245 * Q$110</f>
        <v>0</v>
      </c>
      <c r="AA245" s="38">
        <f>'[1]Book Life'!W41 * $D245 * R$110</f>
        <v>0</v>
      </c>
      <c r="AB245" s="38">
        <f>'[1]Book Life'!X41 * $D245 * S$110</f>
        <v>0</v>
      </c>
      <c r="AC245" s="38">
        <f>'[1]Book Life'!Y41 * $D245 * T$110</f>
        <v>0</v>
      </c>
      <c r="AD245" s="38">
        <f>'[1]Book Life'!Z41 * $D245 * U$110</f>
        <v>0</v>
      </c>
      <c r="AE245" s="38">
        <f>'[1]Book Life'!AA41 * $D245 * V$110</f>
        <v>0</v>
      </c>
      <c r="AF245" s="38">
        <f>'[1]Book Life'!AB41 * $D245 * W$110</f>
        <v>0</v>
      </c>
      <c r="AG245" s="38">
        <f>'[1]Book Life'!AC41 * $D245 * X$110</f>
        <v>0</v>
      </c>
      <c r="AH245" s="38">
        <f>'[1]Book Life'!AD41 * $D245 * Y$110</f>
        <v>0</v>
      </c>
      <c r="AI245" s="38">
        <f>'[1]Book Life'!AE41 * $D245 * Z$110</f>
        <v>0</v>
      </c>
      <c r="AJ245" s="38">
        <f>'[1]Book Life'!AF41 * $D245 * AA$110</f>
        <v>0</v>
      </c>
      <c r="AK245" s="38">
        <f>'[1]Book Life'!AG41 * $D245 * AB$110</f>
        <v>0</v>
      </c>
      <c r="AL245" s="38">
        <f>'[1]Book Life'!AH41 * $D245 * AC$110</f>
        <v>0</v>
      </c>
      <c r="AM245" s="38">
        <f>'[1]Book Life'!AI41 * $D245 * AD$110</f>
        <v>0</v>
      </c>
      <c r="AN245" s="38">
        <f>'[1]Book Life'!AJ41 * $D245 * AE$110</f>
        <v>0</v>
      </c>
      <c r="AO245" s="38">
        <f>'[1]Book Life'!AK41 * $D245 * AF$110</f>
        <v>0</v>
      </c>
      <c r="AP245" s="38">
        <f>'[1]Book Life'!AL41 * $D245 * AG$110</f>
        <v>0</v>
      </c>
      <c r="AQ245" s="38">
        <f>'[1]Book Life'!AM41 * $D245 * AH$110</f>
        <v>0</v>
      </c>
      <c r="AR245" s="38">
        <f>'[1]Book Life'!AN41 * $D245 * AI$110</f>
        <v>0</v>
      </c>
      <c r="AS245" s="38">
        <f>'[1]Book Life'!AO41 * $D245 * AJ$110</f>
        <v>0</v>
      </c>
      <c r="AT245" s="38">
        <f>'[1]Book Life'!AP41 * $D245 * AK$110</f>
        <v>0</v>
      </c>
      <c r="AU245" s="38">
        <f>'[1]Book Life'!AQ41 * $D245 * AL$110</f>
        <v>0</v>
      </c>
      <c r="AV245" s="38">
        <f>'[1]Book Life'!AR41 * $D245 * AM$110</f>
        <v>0</v>
      </c>
      <c r="AW245" s="38">
        <f>'[1]Book Life'!AS41 * $D245 * AN$110</f>
        <v>0</v>
      </c>
      <c r="AX245" s="38">
        <f>'[1]Book Life'!AT41 * $D245 * AO$110</f>
        <v>0</v>
      </c>
      <c r="AY245" s="225"/>
      <c r="AZ245" s="225"/>
      <c r="BA245" s="225"/>
      <c r="BB245" s="225"/>
      <c r="BC245" s="225"/>
    </row>
    <row r="246" spans="1:55" x14ac:dyDescent="0.3">
      <c r="A246" s="139"/>
      <c r="B246" s="226">
        <f t="shared" si="89"/>
        <v>2033</v>
      </c>
      <c r="C246" s="227">
        <f t="shared" si="89"/>
        <v>0</v>
      </c>
      <c r="D246" s="228">
        <f t="shared" si="89"/>
        <v>0</v>
      </c>
      <c r="E246" s="40"/>
      <c r="F246" s="82"/>
      <c r="G246" s="229"/>
      <c r="H246" s="229"/>
      <c r="I246" s="229"/>
      <c r="J246" s="229"/>
      <c r="K246" s="229"/>
      <c r="L246" s="229"/>
      <c r="M246" s="229"/>
      <c r="N246" s="229"/>
      <c r="O246" s="229"/>
      <c r="P246" s="38">
        <f>'[1]Book Life'!L42 * $D246 * F$110</f>
        <v>0</v>
      </c>
      <c r="Q246" s="38">
        <f>'[1]Book Life'!M42 * $D246 * G$110</f>
        <v>0</v>
      </c>
      <c r="R246" s="38">
        <f>'[1]Book Life'!N42 * $D246 * H$110</f>
        <v>0</v>
      </c>
      <c r="S246" s="38">
        <f>'[1]Book Life'!O42 * $D246 * I$110</f>
        <v>0</v>
      </c>
      <c r="T246" s="38">
        <f>'[1]Book Life'!P42 * $D246 * J$110</f>
        <v>0</v>
      </c>
      <c r="U246" s="38">
        <f>'[1]Book Life'!Q42 * $D246 * K$110</f>
        <v>0</v>
      </c>
      <c r="V246" s="38">
        <f>'[1]Book Life'!R42 * $D246 * L$110</f>
        <v>0</v>
      </c>
      <c r="W246" s="38">
        <f>'[1]Book Life'!S42 * $D246 * M$110</f>
        <v>0</v>
      </c>
      <c r="X246" s="38">
        <f>'[1]Book Life'!T42 * $D246 * N$110</f>
        <v>0</v>
      </c>
      <c r="Y246" s="38">
        <f>'[1]Book Life'!U42 * $D246 * O$110</f>
        <v>0</v>
      </c>
      <c r="Z246" s="38">
        <f>'[1]Book Life'!V42 * $D246 * P$110</f>
        <v>0</v>
      </c>
      <c r="AA246" s="38">
        <f>'[1]Book Life'!W42 * $D246 * Q$110</f>
        <v>0</v>
      </c>
      <c r="AB246" s="38">
        <f>'[1]Book Life'!X42 * $D246 * R$110</f>
        <v>0</v>
      </c>
      <c r="AC246" s="38">
        <f>'[1]Book Life'!Y42 * $D246 * S$110</f>
        <v>0</v>
      </c>
      <c r="AD246" s="38">
        <f>'[1]Book Life'!Z42 * $D246 * T$110</f>
        <v>0</v>
      </c>
      <c r="AE246" s="38">
        <f>'[1]Book Life'!AA42 * $D246 * U$110</f>
        <v>0</v>
      </c>
      <c r="AF246" s="38">
        <f>'[1]Book Life'!AB42 * $D246 * V$110</f>
        <v>0</v>
      </c>
      <c r="AG246" s="38">
        <f>'[1]Book Life'!AC42 * $D246 * W$110</f>
        <v>0</v>
      </c>
      <c r="AH246" s="38">
        <f>'[1]Book Life'!AD42 * $D246 * X$110</f>
        <v>0</v>
      </c>
      <c r="AI246" s="38">
        <f>'[1]Book Life'!AE42 * $D246 * Y$110</f>
        <v>0</v>
      </c>
      <c r="AJ246" s="38">
        <f>'[1]Book Life'!AF42 * $D246 * Z$110</f>
        <v>0</v>
      </c>
      <c r="AK246" s="38">
        <f>'[1]Book Life'!AG42 * $D246 * AA$110</f>
        <v>0</v>
      </c>
      <c r="AL246" s="38">
        <f>'[1]Book Life'!AH42 * $D246 * AB$110</f>
        <v>0</v>
      </c>
      <c r="AM246" s="38">
        <f>'[1]Book Life'!AI42 * $D246 * AC$110</f>
        <v>0</v>
      </c>
      <c r="AN246" s="38">
        <f>'[1]Book Life'!AJ42 * $D246 * AD$110</f>
        <v>0</v>
      </c>
      <c r="AO246" s="38">
        <f>'[1]Book Life'!AK42 * $D246 * AE$110</f>
        <v>0</v>
      </c>
      <c r="AP246" s="38">
        <f>'[1]Book Life'!AL42 * $D246 * AF$110</f>
        <v>0</v>
      </c>
      <c r="AQ246" s="38">
        <f>'[1]Book Life'!AM42 * $D246 * AG$110</f>
        <v>0</v>
      </c>
      <c r="AR246" s="38">
        <f>'[1]Book Life'!AN42 * $D246 * AH$110</f>
        <v>0</v>
      </c>
      <c r="AS246" s="38">
        <f>'[1]Book Life'!AO42 * $D246 * AI$110</f>
        <v>0</v>
      </c>
      <c r="AT246" s="38">
        <f>'[1]Book Life'!AP42 * $D246 * AJ$110</f>
        <v>0</v>
      </c>
      <c r="AU246" s="38">
        <f>'[1]Book Life'!AQ42 * $D246 * AK$110</f>
        <v>0</v>
      </c>
      <c r="AV246" s="38">
        <f>'[1]Book Life'!AR42 * $D246 * AL$110</f>
        <v>0</v>
      </c>
      <c r="AW246" s="38">
        <f>'[1]Book Life'!AS42 * $D246 * AM$110</f>
        <v>0</v>
      </c>
      <c r="AX246" s="38">
        <f>'[1]Book Life'!AT42 * $D246 * AN$110</f>
        <v>0</v>
      </c>
      <c r="AY246" s="225"/>
      <c r="AZ246" s="225"/>
      <c r="BA246" s="225"/>
      <c r="BB246" s="225"/>
      <c r="BC246" s="225"/>
    </row>
    <row r="247" spans="1:55" x14ac:dyDescent="0.3">
      <c r="A247" s="139"/>
      <c r="B247" s="226">
        <f t="shared" si="89"/>
        <v>2034</v>
      </c>
      <c r="C247" s="227">
        <f t="shared" si="89"/>
        <v>0</v>
      </c>
      <c r="D247" s="228">
        <f t="shared" si="89"/>
        <v>0</v>
      </c>
      <c r="E247" s="40"/>
      <c r="F247" s="82"/>
      <c r="G247" s="229"/>
      <c r="H247" s="229"/>
      <c r="I247" s="229"/>
      <c r="J247" s="229"/>
      <c r="K247" s="229"/>
      <c r="L247" s="229"/>
      <c r="M247" s="229"/>
      <c r="N247" s="229"/>
      <c r="O247" s="229"/>
      <c r="P247" s="229"/>
      <c r="Q247" s="38">
        <f>'[1]Book Life'!M43 * $D247 * F$110</f>
        <v>0</v>
      </c>
      <c r="R247" s="38">
        <f>'[1]Book Life'!N43 * $D247 * G$110</f>
        <v>0</v>
      </c>
      <c r="S247" s="38">
        <f>'[1]Book Life'!O43 * $D247 * H$110</f>
        <v>0</v>
      </c>
      <c r="T247" s="38">
        <f>'[1]Book Life'!P43 * $D247 * I$110</f>
        <v>0</v>
      </c>
      <c r="U247" s="38">
        <f>'[1]Book Life'!Q43 * $D247 * J$110</f>
        <v>0</v>
      </c>
      <c r="V247" s="38">
        <f>'[1]Book Life'!R43 * $D247 * K$110</f>
        <v>0</v>
      </c>
      <c r="W247" s="38">
        <f>'[1]Book Life'!S43 * $D247 * L$110</f>
        <v>0</v>
      </c>
      <c r="X247" s="38">
        <f>'[1]Book Life'!T43 * $D247 * M$110</f>
        <v>0</v>
      </c>
      <c r="Y247" s="38">
        <f>'[1]Book Life'!U43 * $D247 * N$110</f>
        <v>0</v>
      </c>
      <c r="Z247" s="38">
        <f>'[1]Book Life'!V43 * $D247 * O$110</f>
        <v>0</v>
      </c>
      <c r="AA247" s="38">
        <f>'[1]Book Life'!W43 * $D247 * P$110</f>
        <v>0</v>
      </c>
      <c r="AB247" s="38">
        <f>'[1]Book Life'!X43 * $D247 * Q$110</f>
        <v>0</v>
      </c>
      <c r="AC247" s="38">
        <f>'[1]Book Life'!Y43 * $D247 * R$110</f>
        <v>0</v>
      </c>
      <c r="AD247" s="38">
        <f>'[1]Book Life'!Z43 * $D247 * S$110</f>
        <v>0</v>
      </c>
      <c r="AE247" s="38">
        <f>'[1]Book Life'!AA43 * $D247 * T$110</f>
        <v>0</v>
      </c>
      <c r="AF247" s="38">
        <f>'[1]Book Life'!AB43 * $D247 * U$110</f>
        <v>0</v>
      </c>
      <c r="AG247" s="38">
        <f>'[1]Book Life'!AC43 * $D247 * V$110</f>
        <v>0</v>
      </c>
      <c r="AH247" s="38">
        <f>'[1]Book Life'!AD43 * $D247 * W$110</f>
        <v>0</v>
      </c>
      <c r="AI247" s="38">
        <f>'[1]Book Life'!AE43 * $D247 * X$110</f>
        <v>0</v>
      </c>
      <c r="AJ247" s="38">
        <f>'[1]Book Life'!AF43 * $D247 * Y$110</f>
        <v>0</v>
      </c>
      <c r="AK247" s="38">
        <f>'[1]Book Life'!AG43 * $D247 * Z$110</f>
        <v>0</v>
      </c>
      <c r="AL247" s="38">
        <f>'[1]Book Life'!AH43 * $D247 * AA$110</f>
        <v>0</v>
      </c>
      <c r="AM247" s="38">
        <f>'[1]Book Life'!AI43 * $D247 * AB$110</f>
        <v>0</v>
      </c>
      <c r="AN247" s="38">
        <f>'[1]Book Life'!AJ43 * $D247 * AC$110</f>
        <v>0</v>
      </c>
      <c r="AO247" s="38">
        <f>'[1]Book Life'!AK43 * $D247 * AD$110</f>
        <v>0</v>
      </c>
      <c r="AP247" s="38">
        <f>'[1]Book Life'!AL43 * $D247 * AE$110</f>
        <v>0</v>
      </c>
      <c r="AQ247" s="38">
        <f>'[1]Book Life'!AM43 * $D247 * AF$110</f>
        <v>0</v>
      </c>
      <c r="AR247" s="38">
        <f>'[1]Book Life'!AN43 * $D247 * AG$110</f>
        <v>0</v>
      </c>
      <c r="AS247" s="38">
        <f>'[1]Book Life'!AO43 * $D247 * AH$110</f>
        <v>0</v>
      </c>
      <c r="AT247" s="38">
        <f>'[1]Book Life'!AP43 * $D247 * AI$110</f>
        <v>0</v>
      </c>
      <c r="AU247" s="38">
        <f>'[1]Book Life'!AQ43 * $D247 * AJ$110</f>
        <v>0</v>
      </c>
      <c r="AV247" s="38">
        <f>'[1]Book Life'!AR43 * $D247 * AK$110</f>
        <v>0</v>
      </c>
      <c r="AW247" s="38">
        <f>'[1]Book Life'!AS43 * $D247 * AL$110</f>
        <v>0</v>
      </c>
      <c r="AX247" s="38">
        <f>'[1]Book Life'!AT43 * $D247 * AM$110</f>
        <v>0</v>
      </c>
      <c r="AY247" s="225"/>
      <c r="AZ247" s="225"/>
      <c r="BA247" s="225"/>
      <c r="BB247" s="225"/>
      <c r="BC247" s="225"/>
    </row>
    <row r="248" spans="1:55" x14ac:dyDescent="0.3">
      <c r="A248" s="139"/>
      <c r="B248" s="226">
        <f t="shared" si="89"/>
        <v>2035</v>
      </c>
      <c r="C248" s="227">
        <f t="shared" si="89"/>
        <v>0</v>
      </c>
      <c r="D248" s="228">
        <f t="shared" si="89"/>
        <v>0</v>
      </c>
      <c r="E248" s="40"/>
      <c r="F248" s="82"/>
      <c r="G248" s="229"/>
      <c r="H248" s="229"/>
      <c r="I248" s="229"/>
      <c r="J248" s="229"/>
      <c r="K248" s="229"/>
      <c r="L248" s="229"/>
      <c r="M248" s="229"/>
      <c r="N248" s="229"/>
      <c r="O248" s="229"/>
      <c r="P248" s="229"/>
      <c r="Q248" s="229"/>
      <c r="R248" s="38">
        <f>'[1]Book Life'!N44 * $D248 * F$110</f>
        <v>0</v>
      </c>
      <c r="S248" s="38">
        <f>'[1]Book Life'!O44 * $D248 * G$110</f>
        <v>0</v>
      </c>
      <c r="T248" s="38">
        <f>'[1]Book Life'!P44 * $D248 * H$110</f>
        <v>0</v>
      </c>
      <c r="U248" s="38">
        <f>'[1]Book Life'!Q44 * $D248 * I$110</f>
        <v>0</v>
      </c>
      <c r="V248" s="38">
        <f>'[1]Book Life'!R44 * $D248 * J$110</f>
        <v>0</v>
      </c>
      <c r="W248" s="38">
        <f>'[1]Book Life'!S44 * $D248 * K$110</f>
        <v>0</v>
      </c>
      <c r="X248" s="38">
        <f>'[1]Book Life'!T44 * $D248 * L$110</f>
        <v>0</v>
      </c>
      <c r="Y248" s="38">
        <f>'[1]Book Life'!U44 * $D248 * M$110</f>
        <v>0</v>
      </c>
      <c r="Z248" s="38">
        <f>'[1]Book Life'!V44 * $D248 * N$110</f>
        <v>0</v>
      </c>
      <c r="AA248" s="38">
        <f>'[1]Book Life'!W44 * $D248 * O$110</f>
        <v>0</v>
      </c>
      <c r="AB248" s="38">
        <f>'[1]Book Life'!X44 * $D248 * P$110</f>
        <v>0</v>
      </c>
      <c r="AC248" s="38">
        <f>'[1]Book Life'!Y44 * $D248 * Q$110</f>
        <v>0</v>
      </c>
      <c r="AD248" s="38">
        <f>'[1]Book Life'!Z44 * $D248 * R$110</f>
        <v>0</v>
      </c>
      <c r="AE248" s="38">
        <f>'[1]Book Life'!AA44 * $D248 * S$110</f>
        <v>0</v>
      </c>
      <c r="AF248" s="38">
        <f>'[1]Book Life'!AB44 * $D248 * T$110</f>
        <v>0</v>
      </c>
      <c r="AG248" s="38">
        <f>'[1]Book Life'!AC44 * $D248 * U$110</f>
        <v>0</v>
      </c>
      <c r="AH248" s="38">
        <f>'[1]Book Life'!AD44 * $D248 * V$110</f>
        <v>0</v>
      </c>
      <c r="AI248" s="38">
        <f>'[1]Book Life'!AE44 * $D248 * W$110</f>
        <v>0</v>
      </c>
      <c r="AJ248" s="38">
        <f>'[1]Book Life'!AF44 * $D248 * X$110</f>
        <v>0</v>
      </c>
      <c r="AK248" s="38">
        <f>'[1]Book Life'!AG44 * $D248 * Y$110</f>
        <v>0</v>
      </c>
      <c r="AL248" s="38">
        <f>'[1]Book Life'!AH44 * $D248 * Z$110</f>
        <v>0</v>
      </c>
      <c r="AM248" s="38">
        <f>'[1]Book Life'!AI44 * $D248 * AA$110</f>
        <v>0</v>
      </c>
      <c r="AN248" s="38">
        <f>'[1]Book Life'!AJ44 * $D248 * AB$110</f>
        <v>0</v>
      </c>
      <c r="AO248" s="38">
        <f>'[1]Book Life'!AK44 * $D248 * AC$110</f>
        <v>0</v>
      </c>
      <c r="AP248" s="38">
        <f>'[1]Book Life'!AL44 * $D248 * AD$110</f>
        <v>0</v>
      </c>
      <c r="AQ248" s="38">
        <f>'[1]Book Life'!AM44 * $D248 * AE$110</f>
        <v>0</v>
      </c>
      <c r="AR248" s="38">
        <f>'[1]Book Life'!AN44 * $D248 * AF$110</f>
        <v>0</v>
      </c>
      <c r="AS248" s="38">
        <f>'[1]Book Life'!AO44 * $D248 * AG$110</f>
        <v>0</v>
      </c>
      <c r="AT248" s="38">
        <f>'[1]Book Life'!AP44 * $D248 * AH$110</f>
        <v>0</v>
      </c>
      <c r="AU248" s="38">
        <f>'[1]Book Life'!AQ44 * $D248 * AI$110</f>
        <v>0</v>
      </c>
      <c r="AV248" s="38">
        <f>'[1]Book Life'!AR44 * $D248 * AJ$110</f>
        <v>0</v>
      </c>
      <c r="AW248" s="38">
        <f>'[1]Book Life'!AS44 * $D248 * AK$110</f>
        <v>0</v>
      </c>
      <c r="AX248" s="38">
        <f>'[1]Book Life'!AT44 * $D248 * AL$110</f>
        <v>0</v>
      </c>
      <c r="AY248" s="225"/>
      <c r="AZ248" s="225"/>
      <c r="BA248" s="225"/>
      <c r="BB248" s="225"/>
      <c r="BC248" s="225"/>
    </row>
    <row r="249" spans="1:55" x14ac:dyDescent="0.3">
      <c r="A249" s="139"/>
      <c r="B249" s="226">
        <f t="shared" si="89"/>
        <v>2036</v>
      </c>
      <c r="C249" s="227">
        <f t="shared" si="89"/>
        <v>0</v>
      </c>
      <c r="D249" s="228">
        <f t="shared" si="89"/>
        <v>0</v>
      </c>
      <c r="E249" s="40"/>
      <c r="F249" s="82"/>
      <c r="G249" s="229"/>
      <c r="H249" s="229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38">
        <f>'[1]Book Life'!O45 * $D249 * F$110</f>
        <v>0</v>
      </c>
      <c r="T249" s="38">
        <f>'[1]Book Life'!P45 * $D249 * G$110</f>
        <v>0</v>
      </c>
      <c r="U249" s="38">
        <f>'[1]Book Life'!Q45 * $D249 * H$110</f>
        <v>0</v>
      </c>
      <c r="V249" s="38">
        <f>'[1]Book Life'!R45 * $D249 * I$110</f>
        <v>0</v>
      </c>
      <c r="W249" s="38">
        <f>'[1]Book Life'!S45 * $D249 * J$110</f>
        <v>0</v>
      </c>
      <c r="X249" s="38">
        <f>'[1]Book Life'!T45 * $D249 * K$110</f>
        <v>0</v>
      </c>
      <c r="Y249" s="38">
        <f>'[1]Book Life'!U45 * $D249 * L$110</f>
        <v>0</v>
      </c>
      <c r="Z249" s="38">
        <f>'[1]Book Life'!V45 * $D249 * M$110</f>
        <v>0</v>
      </c>
      <c r="AA249" s="38">
        <f>'[1]Book Life'!W45 * $D249 * N$110</f>
        <v>0</v>
      </c>
      <c r="AB249" s="38">
        <f>'[1]Book Life'!X45 * $D249 * O$110</f>
        <v>0</v>
      </c>
      <c r="AC249" s="38">
        <f>'[1]Book Life'!Y45 * $D249 * P$110</f>
        <v>0</v>
      </c>
      <c r="AD249" s="38">
        <f>'[1]Book Life'!Z45 * $D249 * Q$110</f>
        <v>0</v>
      </c>
      <c r="AE249" s="38">
        <f>'[1]Book Life'!AA45 * $D249 * R$110</f>
        <v>0</v>
      </c>
      <c r="AF249" s="38">
        <f>'[1]Book Life'!AB45 * $D249 * S$110</f>
        <v>0</v>
      </c>
      <c r="AG249" s="38">
        <f>'[1]Book Life'!AC45 * $D249 * T$110</f>
        <v>0</v>
      </c>
      <c r="AH249" s="38">
        <f>'[1]Book Life'!AD45 * $D249 * U$110</f>
        <v>0</v>
      </c>
      <c r="AI249" s="38">
        <f>'[1]Book Life'!AE45 * $D249 * V$110</f>
        <v>0</v>
      </c>
      <c r="AJ249" s="38">
        <f>'[1]Book Life'!AF45 * $D249 * W$110</f>
        <v>0</v>
      </c>
      <c r="AK249" s="38">
        <f>'[1]Book Life'!AG45 * $D249 * X$110</f>
        <v>0</v>
      </c>
      <c r="AL249" s="38">
        <f>'[1]Book Life'!AH45 * $D249 * Y$110</f>
        <v>0</v>
      </c>
      <c r="AM249" s="38">
        <f>'[1]Book Life'!AI45 * $D249 * Z$110</f>
        <v>0</v>
      </c>
      <c r="AN249" s="38">
        <f>'[1]Book Life'!AJ45 * $D249 * AA$110</f>
        <v>0</v>
      </c>
      <c r="AO249" s="38">
        <f>'[1]Book Life'!AK45 * $D249 * AB$110</f>
        <v>0</v>
      </c>
      <c r="AP249" s="38">
        <f>'[1]Book Life'!AL45 * $D249 * AC$110</f>
        <v>0</v>
      </c>
      <c r="AQ249" s="38">
        <f>'[1]Book Life'!AM45 * $D249 * AD$110</f>
        <v>0</v>
      </c>
      <c r="AR249" s="38">
        <f>'[1]Book Life'!AN45 * $D249 * AE$110</f>
        <v>0</v>
      </c>
      <c r="AS249" s="38">
        <f>'[1]Book Life'!AO45 * $D249 * AF$110</f>
        <v>0</v>
      </c>
      <c r="AT249" s="38">
        <f>'[1]Book Life'!AP45 * $D249 * AG$110</f>
        <v>0</v>
      </c>
      <c r="AU249" s="38">
        <f>'[1]Book Life'!AQ45 * $D249 * AH$110</f>
        <v>0</v>
      </c>
      <c r="AV249" s="38">
        <f>'[1]Book Life'!AR45 * $D249 * AI$110</f>
        <v>0</v>
      </c>
      <c r="AW249" s="38">
        <f>'[1]Book Life'!AS45 * $D249 * AJ$110</f>
        <v>0</v>
      </c>
      <c r="AX249" s="38">
        <f>'[1]Book Life'!AT45 * $D249 * AK$110</f>
        <v>0</v>
      </c>
      <c r="AY249" s="225"/>
      <c r="AZ249" s="225"/>
      <c r="BA249" s="225"/>
      <c r="BB249" s="225"/>
      <c r="BC249" s="225"/>
    </row>
    <row r="250" spans="1:55" x14ac:dyDescent="0.3">
      <c r="A250" s="139"/>
      <c r="B250" s="226">
        <f t="shared" si="89"/>
        <v>2037</v>
      </c>
      <c r="C250" s="227">
        <f t="shared" si="89"/>
        <v>0</v>
      </c>
      <c r="D250" s="228">
        <f t="shared" si="89"/>
        <v>0</v>
      </c>
      <c r="E250" s="40"/>
      <c r="F250" s="82"/>
      <c r="G250" s="229"/>
      <c r="H250" s="229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38">
        <f>'[1]Book Life'!P46 * $D250 * F$110</f>
        <v>0</v>
      </c>
      <c r="U250" s="38">
        <f>'[1]Book Life'!Q46 * $D250 * G$110</f>
        <v>0</v>
      </c>
      <c r="V250" s="38">
        <f>'[1]Book Life'!R46 * $D250 * H$110</f>
        <v>0</v>
      </c>
      <c r="W250" s="38">
        <f>'[1]Book Life'!S46 * $D250 * I$110</f>
        <v>0</v>
      </c>
      <c r="X250" s="38">
        <f>'[1]Book Life'!T46 * $D250 * J$110</f>
        <v>0</v>
      </c>
      <c r="Y250" s="38">
        <f>'[1]Book Life'!U46 * $D250 * K$110</f>
        <v>0</v>
      </c>
      <c r="Z250" s="38">
        <f>'[1]Book Life'!V46 * $D250 * L$110</f>
        <v>0</v>
      </c>
      <c r="AA250" s="38">
        <f>'[1]Book Life'!W46 * $D250 * M$110</f>
        <v>0</v>
      </c>
      <c r="AB250" s="38">
        <f>'[1]Book Life'!X46 * $D250 * N$110</f>
        <v>0</v>
      </c>
      <c r="AC250" s="38">
        <f>'[1]Book Life'!Y46 * $D250 * O$110</f>
        <v>0</v>
      </c>
      <c r="AD250" s="38">
        <f>'[1]Book Life'!Z46 * $D250 * P$110</f>
        <v>0</v>
      </c>
      <c r="AE250" s="38">
        <f>'[1]Book Life'!AA46 * $D250 * Q$110</f>
        <v>0</v>
      </c>
      <c r="AF250" s="38">
        <f>'[1]Book Life'!AB46 * $D250 * R$110</f>
        <v>0</v>
      </c>
      <c r="AG250" s="38">
        <f>'[1]Book Life'!AC46 * $D250 * S$110</f>
        <v>0</v>
      </c>
      <c r="AH250" s="38">
        <f>'[1]Book Life'!AD46 * $D250 * T$110</f>
        <v>0</v>
      </c>
      <c r="AI250" s="38">
        <f>'[1]Book Life'!AE46 * $D250 * U$110</f>
        <v>0</v>
      </c>
      <c r="AJ250" s="38">
        <f>'[1]Book Life'!AF46 * $D250 * V$110</f>
        <v>0</v>
      </c>
      <c r="AK250" s="38">
        <f>'[1]Book Life'!AG46 * $D250 * W$110</f>
        <v>0</v>
      </c>
      <c r="AL250" s="38">
        <f>'[1]Book Life'!AH46 * $D250 * X$110</f>
        <v>0</v>
      </c>
      <c r="AM250" s="38">
        <f>'[1]Book Life'!AI46 * $D250 * Y$110</f>
        <v>0</v>
      </c>
      <c r="AN250" s="38">
        <f>'[1]Book Life'!AJ46 * $D250 * Z$110</f>
        <v>0</v>
      </c>
      <c r="AO250" s="38">
        <f>'[1]Book Life'!AK46 * $D250 * AA$110</f>
        <v>0</v>
      </c>
      <c r="AP250" s="38">
        <f>'[1]Book Life'!AL46 * $D250 * AB$110</f>
        <v>0</v>
      </c>
      <c r="AQ250" s="38">
        <f>'[1]Book Life'!AM46 * $D250 * AC$110</f>
        <v>0</v>
      </c>
      <c r="AR250" s="38">
        <f>'[1]Book Life'!AN46 * $D250 * AD$110</f>
        <v>0</v>
      </c>
      <c r="AS250" s="38">
        <f>'[1]Book Life'!AO46 * $D250 * AE$110</f>
        <v>0</v>
      </c>
      <c r="AT250" s="38">
        <f>'[1]Book Life'!AP46 * $D250 * AF$110</f>
        <v>0</v>
      </c>
      <c r="AU250" s="38">
        <f>'[1]Book Life'!AQ46 * $D250 * AG$110</f>
        <v>0</v>
      </c>
      <c r="AV250" s="38">
        <f>'[1]Book Life'!AR46 * $D250 * AH$110</f>
        <v>0</v>
      </c>
      <c r="AW250" s="38">
        <f>'[1]Book Life'!AS46 * $D250 * AI$110</f>
        <v>0</v>
      </c>
      <c r="AX250" s="38">
        <f>'[1]Book Life'!AT46 * $D250 * AJ$110</f>
        <v>0</v>
      </c>
      <c r="AY250" s="225"/>
      <c r="AZ250" s="225"/>
      <c r="BA250" s="225"/>
      <c r="BB250" s="225"/>
      <c r="BC250" s="225"/>
    </row>
    <row r="251" spans="1:55" x14ac:dyDescent="0.3">
      <c r="A251" s="139"/>
      <c r="B251" s="226">
        <f t="shared" si="89"/>
        <v>2038</v>
      </c>
      <c r="C251" s="227">
        <f t="shared" si="89"/>
        <v>0</v>
      </c>
      <c r="D251" s="228">
        <f t="shared" si="89"/>
        <v>0</v>
      </c>
      <c r="E251" s="40"/>
      <c r="F251" s="82"/>
      <c r="G251" s="229"/>
      <c r="H251" s="229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38">
        <f>'[1]Book Life'!Q47 * $D251 * F$110</f>
        <v>0</v>
      </c>
      <c r="V251" s="38">
        <f>'[1]Book Life'!R47 * $D251 * G$110</f>
        <v>0</v>
      </c>
      <c r="W251" s="38">
        <f>'[1]Book Life'!S47 * $D251 * H$110</f>
        <v>0</v>
      </c>
      <c r="X251" s="38">
        <f>'[1]Book Life'!T47 * $D251 * I$110</f>
        <v>0</v>
      </c>
      <c r="Y251" s="38">
        <f>'[1]Book Life'!U47 * $D251 * J$110</f>
        <v>0</v>
      </c>
      <c r="Z251" s="38">
        <f>'[1]Book Life'!V47 * $D251 * K$110</f>
        <v>0</v>
      </c>
      <c r="AA251" s="38">
        <f>'[1]Book Life'!W47 * $D251 * L$110</f>
        <v>0</v>
      </c>
      <c r="AB251" s="38">
        <f>'[1]Book Life'!X47 * $D251 * M$110</f>
        <v>0</v>
      </c>
      <c r="AC251" s="38">
        <f>'[1]Book Life'!Y47 * $D251 * N$110</f>
        <v>0</v>
      </c>
      <c r="AD251" s="38">
        <f>'[1]Book Life'!Z47 * $D251 * O$110</f>
        <v>0</v>
      </c>
      <c r="AE251" s="38">
        <f>'[1]Book Life'!AA47 * $D251 * P$110</f>
        <v>0</v>
      </c>
      <c r="AF251" s="38">
        <f>'[1]Book Life'!AB47 * $D251 * Q$110</f>
        <v>0</v>
      </c>
      <c r="AG251" s="38">
        <f>'[1]Book Life'!AC47 * $D251 * R$110</f>
        <v>0</v>
      </c>
      <c r="AH251" s="38">
        <f>'[1]Book Life'!AD47 * $D251 * S$110</f>
        <v>0</v>
      </c>
      <c r="AI251" s="38">
        <f>'[1]Book Life'!AE47 * $D251 * T$110</f>
        <v>0</v>
      </c>
      <c r="AJ251" s="38">
        <f>'[1]Book Life'!AF47 * $D251 * U$110</f>
        <v>0</v>
      </c>
      <c r="AK251" s="38">
        <f>'[1]Book Life'!AG47 * $D251 * V$110</f>
        <v>0</v>
      </c>
      <c r="AL251" s="38">
        <f>'[1]Book Life'!AH47 * $D251 * W$110</f>
        <v>0</v>
      </c>
      <c r="AM251" s="38">
        <f>'[1]Book Life'!AI47 * $D251 * X$110</f>
        <v>0</v>
      </c>
      <c r="AN251" s="38">
        <f>'[1]Book Life'!AJ47 * $D251 * Y$110</f>
        <v>0</v>
      </c>
      <c r="AO251" s="38">
        <f>'[1]Book Life'!AK47 * $D251 * Z$110</f>
        <v>0</v>
      </c>
      <c r="AP251" s="38">
        <f>'[1]Book Life'!AL47 * $D251 * AA$110</f>
        <v>0</v>
      </c>
      <c r="AQ251" s="38">
        <f>'[1]Book Life'!AM47 * $D251 * AB$110</f>
        <v>0</v>
      </c>
      <c r="AR251" s="38">
        <f>'[1]Book Life'!AN47 * $D251 * AC$110</f>
        <v>0</v>
      </c>
      <c r="AS251" s="38">
        <f>'[1]Book Life'!AO47 * $D251 * AD$110</f>
        <v>0</v>
      </c>
      <c r="AT251" s="38">
        <f>'[1]Book Life'!AP47 * $D251 * AE$110</f>
        <v>0</v>
      </c>
      <c r="AU251" s="38">
        <f>'[1]Book Life'!AQ47 * $D251 * AF$110</f>
        <v>0</v>
      </c>
      <c r="AV251" s="38">
        <f>'[1]Book Life'!AR47 * $D251 * AG$110</f>
        <v>0</v>
      </c>
      <c r="AW251" s="38">
        <f>'[1]Book Life'!AS47 * $D251 * AH$110</f>
        <v>0</v>
      </c>
      <c r="AX251" s="38">
        <f>'[1]Book Life'!AT47 * $D251 * AI$110</f>
        <v>0</v>
      </c>
      <c r="AY251" s="225"/>
      <c r="AZ251" s="225"/>
      <c r="BA251" s="225"/>
      <c r="BB251" s="225"/>
      <c r="BC251" s="225"/>
    </row>
    <row r="252" spans="1:55" x14ac:dyDescent="0.3">
      <c r="A252" s="139"/>
      <c r="B252" s="226">
        <f t="shared" ref="B252:D256" si="90">+B192</f>
        <v>2039</v>
      </c>
      <c r="C252" s="227">
        <f t="shared" si="90"/>
        <v>0</v>
      </c>
      <c r="D252" s="228">
        <f t="shared" si="90"/>
        <v>0</v>
      </c>
      <c r="E252" s="40"/>
      <c r="F252" s="82"/>
      <c r="G252" s="229"/>
      <c r="H252" s="229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38">
        <f>'[1]Book Life'!R48 * $D252 * F$110</f>
        <v>0</v>
      </c>
      <c r="W252" s="38">
        <f>'[1]Book Life'!S48 * $D252 * G$110</f>
        <v>0</v>
      </c>
      <c r="X252" s="38">
        <f>'[1]Book Life'!T48 * $D252 * H$110</f>
        <v>0</v>
      </c>
      <c r="Y252" s="38">
        <f>'[1]Book Life'!U48 * $D252 * I$110</f>
        <v>0</v>
      </c>
      <c r="Z252" s="38">
        <f>'[1]Book Life'!V48 * $D252 * J$110</f>
        <v>0</v>
      </c>
      <c r="AA252" s="38">
        <f>'[1]Book Life'!W48 * $D252 * K$110</f>
        <v>0</v>
      </c>
      <c r="AB252" s="38">
        <f>'[1]Book Life'!X48 * $D252 * L$110</f>
        <v>0</v>
      </c>
      <c r="AC252" s="38">
        <f>'[1]Book Life'!Y48 * $D252 * M$110</f>
        <v>0</v>
      </c>
      <c r="AD252" s="38">
        <f>'[1]Book Life'!Z48 * $D252 * N$110</f>
        <v>0</v>
      </c>
      <c r="AE252" s="38">
        <f>'[1]Book Life'!AA48 * $D252 * O$110</f>
        <v>0</v>
      </c>
      <c r="AF252" s="38">
        <f>'[1]Book Life'!AB48 * $D252 * P$110</f>
        <v>0</v>
      </c>
      <c r="AG252" s="38">
        <f>'[1]Book Life'!AC48 * $D252 * Q$110</f>
        <v>0</v>
      </c>
      <c r="AH252" s="38">
        <f>'[1]Book Life'!AD48 * $D252 * R$110</f>
        <v>0</v>
      </c>
      <c r="AI252" s="38">
        <f>'[1]Book Life'!AE48 * $D252 * S$110</f>
        <v>0</v>
      </c>
      <c r="AJ252" s="38">
        <f>'[1]Book Life'!AF48 * $D252 * T$110</f>
        <v>0</v>
      </c>
      <c r="AK252" s="38">
        <f>'[1]Book Life'!AG48 * $D252 * U$110</f>
        <v>0</v>
      </c>
      <c r="AL252" s="38">
        <f>'[1]Book Life'!AH48 * $D252 * V$110</f>
        <v>0</v>
      </c>
      <c r="AM252" s="38">
        <f>'[1]Book Life'!AI48 * $D252 * W$110</f>
        <v>0</v>
      </c>
      <c r="AN252" s="38">
        <f>'[1]Book Life'!AJ48 * $D252 * X$110</f>
        <v>0</v>
      </c>
      <c r="AO252" s="38">
        <f>'[1]Book Life'!AK48 * $D252 * Y$110</f>
        <v>0</v>
      </c>
      <c r="AP252" s="38">
        <f>'[1]Book Life'!AL48 * $D252 * Z$110</f>
        <v>0</v>
      </c>
      <c r="AQ252" s="38">
        <f>'[1]Book Life'!AM48 * $D252 * AA$110</f>
        <v>0</v>
      </c>
      <c r="AR252" s="38">
        <f>'[1]Book Life'!AN48 * $D252 * AB$110</f>
        <v>0</v>
      </c>
      <c r="AS252" s="38">
        <f>'[1]Book Life'!AO48 * $D252 * AC$110</f>
        <v>0</v>
      </c>
      <c r="AT252" s="38">
        <f>'[1]Book Life'!AP48 * $D252 * AD$110</f>
        <v>0</v>
      </c>
      <c r="AU252" s="38">
        <f>'[1]Book Life'!AQ48 * $D252 * AE$110</f>
        <v>0</v>
      </c>
      <c r="AV252" s="38">
        <f>'[1]Book Life'!AR48 * $D252 * AF$110</f>
        <v>0</v>
      </c>
      <c r="AW252" s="38">
        <f>'[1]Book Life'!AS48 * $D252 * AG$110</f>
        <v>0</v>
      </c>
      <c r="AX252" s="38">
        <f>'[1]Book Life'!AT48 * $D252 * AH$110</f>
        <v>0</v>
      </c>
      <c r="AY252" s="225"/>
      <c r="AZ252" s="225"/>
      <c r="BA252" s="225"/>
      <c r="BB252" s="225"/>
      <c r="BC252" s="225"/>
    </row>
    <row r="253" spans="1:55" x14ac:dyDescent="0.3">
      <c r="A253" s="139"/>
      <c r="B253" s="226">
        <f t="shared" si="90"/>
        <v>2040</v>
      </c>
      <c r="C253" s="227">
        <f t="shared" si="90"/>
        <v>0</v>
      </c>
      <c r="D253" s="228">
        <f t="shared" si="90"/>
        <v>0</v>
      </c>
      <c r="E253" s="40"/>
      <c r="F253" s="82"/>
      <c r="G253" s="229"/>
      <c r="H253" s="229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38">
        <f>'[1]Book Life'!S49 * $D253 * F$110</f>
        <v>0</v>
      </c>
      <c r="X253" s="38">
        <f>'[1]Book Life'!T49 * $D253 * G$110</f>
        <v>0</v>
      </c>
      <c r="Y253" s="38">
        <f>'[1]Book Life'!U49 * $D253 * H$110</f>
        <v>0</v>
      </c>
      <c r="Z253" s="38">
        <f>'[1]Book Life'!V49 * $D253 * I$110</f>
        <v>0</v>
      </c>
      <c r="AA253" s="38">
        <f>'[1]Book Life'!W49 * $D253 * J$110</f>
        <v>0</v>
      </c>
      <c r="AB253" s="38">
        <f>'[1]Book Life'!X49 * $D253 * K$110</f>
        <v>0</v>
      </c>
      <c r="AC253" s="38">
        <f>'[1]Book Life'!Y49 * $D253 * L$110</f>
        <v>0</v>
      </c>
      <c r="AD253" s="38">
        <f>'[1]Book Life'!Z49 * $D253 * M$110</f>
        <v>0</v>
      </c>
      <c r="AE253" s="38">
        <f>'[1]Book Life'!AA49 * $D253 * N$110</f>
        <v>0</v>
      </c>
      <c r="AF253" s="38">
        <f>'[1]Book Life'!AB49 * $D253 * O$110</f>
        <v>0</v>
      </c>
      <c r="AG253" s="38">
        <f>'[1]Book Life'!AC49 * $D253 * P$110</f>
        <v>0</v>
      </c>
      <c r="AH253" s="38">
        <f>'[1]Book Life'!AD49 * $D253 * Q$110</f>
        <v>0</v>
      </c>
      <c r="AI253" s="38">
        <f>'[1]Book Life'!AE49 * $D253 * R$110</f>
        <v>0</v>
      </c>
      <c r="AJ253" s="38">
        <f>'[1]Book Life'!AF49 * $D253 * S$110</f>
        <v>0</v>
      </c>
      <c r="AK253" s="38">
        <f>'[1]Book Life'!AG49 * $D253 * T$110</f>
        <v>0</v>
      </c>
      <c r="AL253" s="38">
        <f>'[1]Book Life'!AH49 * $D253 * U$110</f>
        <v>0</v>
      </c>
      <c r="AM253" s="38">
        <f>'[1]Book Life'!AI49 * $D253 * V$110</f>
        <v>0</v>
      </c>
      <c r="AN253" s="38">
        <f>'[1]Book Life'!AJ49 * $D253 * W$110</f>
        <v>0</v>
      </c>
      <c r="AO253" s="38">
        <f>'[1]Book Life'!AK49 * $D253 * X$110</f>
        <v>0</v>
      </c>
      <c r="AP253" s="38">
        <f>'[1]Book Life'!AL49 * $D253 * Y$110</f>
        <v>0</v>
      </c>
      <c r="AQ253" s="38">
        <f>'[1]Book Life'!AM49 * $D253 * Z$110</f>
        <v>0</v>
      </c>
      <c r="AR253" s="38">
        <f>'[1]Book Life'!AN49 * $D253 * AA$110</f>
        <v>0</v>
      </c>
      <c r="AS253" s="38">
        <f>'[1]Book Life'!AO49 * $D253 * AB$110</f>
        <v>0</v>
      </c>
      <c r="AT253" s="38">
        <f>'[1]Book Life'!AP49 * $D253 * AC$110</f>
        <v>0</v>
      </c>
      <c r="AU253" s="38">
        <f>'[1]Book Life'!AQ49 * $D253 * AD$110</f>
        <v>0</v>
      </c>
      <c r="AV253" s="38">
        <f>'[1]Book Life'!AR49 * $D253 * AE$110</f>
        <v>0</v>
      </c>
      <c r="AW253" s="38">
        <f>'[1]Book Life'!AS49 * $D253 * AF$110</f>
        <v>0</v>
      </c>
      <c r="AX253" s="38">
        <f>'[1]Book Life'!AT49 * $D253 * AG$110</f>
        <v>0</v>
      </c>
      <c r="AY253" s="225"/>
      <c r="AZ253" s="225"/>
      <c r="BA253" s="225"/>
      <c r="BB253" s="225"/>
      <c r="BC253" s="225"/>
    </row>
    <row r="254" spans="1:55" x14ac:dyDescent="0.3">
      <c r="A254" s="139"/>
      <c r="B254" s="226">
        <f t="shared" si="90"/>
        <v>2041</v>
      </c>
      <c r="C254" s="227">
        <f t="shared" si="90"/>
        <v>0</v>
      </c>
      <c r="D254" s="228">
        <f t="shared" si="90"/>
        <v>0</v>
      </c>
      <c r="E254" s="40"/>
      <c r="F254" s="82"/>
      <c r="G254" s="229"/>
      <c r="H254" s="229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38">
        <f>'[1]Book Life'!T50 * $D254 * F$110</f>
        <v>0</v>
      </c>
      <c r="Y254" s="38">
        <f>'[1]Book Life'!U50 * $D254 * G$110</f>
        <v>0</v>
      </c>
      <c r="Z254" s="38">
        <f>'[1]Book Life'!V50 * $D254 * H$110</f>
        <v>0</v>
      </c>
      <c r="AA254" s="38">
        <f>'[1]Book Life'!W50 * $D254 * I$110</f>
        <v>0</v>
      </c>
      <c r="AB254" s="38">
        <f>'[1]Book Life'!X50 * $D254 * J$110</f>
        <v>0</v>
      </c>
      <c r="AC254" s="38">
        <f>'[1]Book Life'!Y50 * $D254 * K$110</f>
        <v>0</v>
      </c>
      <c r="AD254" s="38">
        <f>'[1]Book Life'!Z50 * $D254 * L$110</f>
        <v>0</v>
      </c>
      <c r="AE254" s="38">
        <f>'[1]Book Life'!AA50 * $D254 * M$110</f>
        <v>0</v>
      </c>
      <c r="AF254" s="38">
        <f>'[1]Book Life'!AB50 * $D254 * N$110</f>
        <v>0</v>
      </c>
      <c r="AG254" s="38">
        <f>'[1]Book Life'!AC50 * $D254 * O$110</f>
        <v>0</v>
      </c>
      <c r="AH254" s="38">
        <f>'[1]Book Life'!AD50 * $D254 * P$110</f>
        <v>0</v>
      </c>
      <c r="AI254" s="38">
        <f>'[1]Book Life'!AE50 * $D254 * Q$110</f>
        <v>0</v>
      </c>
      <c r="AJ254" s="38">
        <f>'[1]Book Life'!AF50 * $D254 * R$110</f>
        <v>0</v>
      </c>
      <c r="AK254" s="38">
        <f>'[1]Book Life'!AG50 * $D254 * S$110</f>
        <v>0</v>
      </c>
      <c r="AL254" s="38">
        <f>'[1]Book Life'!AH50 * $D254 * T$110</f>
        <v>0</v>
      </c>
      <c r="AM254" s="38">
        <f>'[1]Book Life'!AI50 * $D254 * U$110</f>
        <v>0</v>
      </c>
      <c r="AN254" s="38">
        <f>'[1]Book Life'!AJ50 * $D254 * V$110</f>
        <v>0</v>
      </c>
      <c r="AO254" s="38">
        <f>'[1]Book Life'!AK50 * $D254 * W$110</f>
        <v>0</v>
      </c>
      <c r="AP254" s="38">
        <f>'[1]Book Life'!AL50 * $D254 * X$110</f>
        <v>0</v>
      </c>
      <c r="AQ254" s="38">
        <f>'[1]Book Life'!AM50 * $D254 * Y$110</f>
        <v>0</v>
      </c>
      <c r="AR254" s="38">
        <f>'[1]Book Life'!AN50 * $D254 * Z$110</f>
        <v>0</v>
      </c>
      <c r="AS254" s="38">
        <f>'[1]Book Life'!AO50 * $D254 * AA$110</f>
        <v>0</v>
      </c>
      <c r="AT254" s="38">
        <f>'[1]Book Life'!AP50 * $D254 * AB$110</f>
        <v>0</v>
      </c>
      <c r="AU254" s="38">
        <f>'[1]Book Life'!AQ50 * $D254 * AC$110</f>
        <v>0</v>
      </c>
      <c r="AV254" s="38">
        <f>'[1]Book Life'!AR50 * $D254 * AD$110</f>
        <v>0</v>
      </c>
      <c r="AW254" s="38">
        <f>'[1]Book Life'!AS50 * $D254 * AE$110</f>
        <v>0</v>
      </c>
      <c r="AX254" s="38">
        <f>'[1]Book Life'!AT50 * $D254 * AF$110</f>
        <v>0</v>
      </c>
      <c r="AY254" s="225"/>
      <c r="AZ254" s="225"/>
      <c r="BA254" s="225"/>
      <c r="BB254" s="225"/>
      <c r="BC254" s="225"/>
    </row>
    <row r="255" spans="1:55" x14ac:dyDescent="0.3">
      <c r="A255" s="139"/>
      <c r="B255" s="226">
        <f t="shared" si="90"/>
        <v>2042</v>
      </c>
      <c r="C255" s="227">
        <f t="shared" si="90"/>
        <v>0</v>
      </c>
      <c r="D255" s="228">
        <f t="shared" si="90"/>
        <v>0</v>
      </c>
      <c r="E255" s="40"/>
      <c r="F255" s="82"/>
      <c r="G255" s="229"/>
      <c r="H255" s="229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38">
        <f>'[1]Book Life'!U51 * $D255 * F$110</f>
        <v>0</v>
      </c>
      <c r="Z255" s="38">
        <f>'[1]Book Life'!V51 * $D255 * G$110</f>
        <v>0</v>
      </c>
      <c r="AA255" s="38">
        <f>'[1]Book Life'!W51 * $D255 * H$110</f>
        <v>0</v>
      </c>
      <c r="AB255" s="38">
        <f>'[1]Book Life'!X51 * $D255 * I$110</f>
        <v>0</v>
      </c>
      <c r="AC255" s="38">
        <f>'[1]Book Life'!Y51 * $D255 * J$110</f>
        <v>0</v>
      </c>
      <c r="AD255" s="38">
        <f>'[1]Book Life'!Z51 * $D255 * K$110</f>
        <v>0</v>
      </c>
      <c r="AE255" s="38">
        <f>'[1]Book Life'!AA51 * $D255 * L$110</f>
        <v>0</v>
      </c>
      <c r="AF255" s="38">
        <f>'[1]Book Life'!AB51 * $D255 * M$110</f>
        <v>0</v>
      </c>
      <c r="AG255" s="38">
        <f>'[1]Book Life'!AC51 * $D255 * N$110</f>
        <v>0</v>
      </c>
      <c r="AH255" s="38">
        <f>'[1]Book Life'!AD51 * $D255 * O$110</f>
        <v>0</v>
      </c>
      <c r="AI255" s="38">
        <f>'[1]Book Life'!AE51 * $D255 * P$110</f>
        <v>0</v>
      </c>
      <c r="AJ255" s="38">
        <f>'[1]Book Life'!AF51 * $D255 * Q$110</f>
        <v>0</v>
      </c>
      <c r="AK255" s="38">
        <f>'[1]Book Life'!AG51 * $D255 * R$110</f>
        <v>0</v>
      </c>
      <c r="AL255" s="38">
        <f>'[1]Book Life'!AH51 * $D255 * S$110</f>
        <v>0</v>
      </c>
      <c r="AM255" s="38">
        <f>'[1]Book Life'!AI51 * $D255 * T$110</f>
        <v>0</v>
      </c>
      <c r="AN255" s="38">
        <f>'[1]Book Life'!AJ51 * $D255 * U$110</f>
        <v>0</v>
      </c>
      <c r="AO255" s="38">
        <f>'[1]Book Life'!AK51 * $D255 * V$110</f>
        <v>0</v>
      </c>
      <c r="AP255" s="38">
        <f>'[1]Book Life'!AL51 * $D255 * W$110</f>
        <v>0</v>
      </c>
      <c r="AQ255" s="38">
        <f>'[1]Book Life'!AM51 * $D255 * X$110</f>
        <v>0</v>
      </c>
      <c r="AR255" s="38">
        <f>'[1]Book Life'!AN51 * $D255 * Y$110</f>
        <v>0</v>
      </c>
      <c r="AS255" s="38">
        <f>'[1]Book Life'!AO51 * $D255 * Z$110</f>
        <v>0</v>
      </c>
      <c r="AT255" s="38">
        <f>'[1]Book Life'!AP51 * $D255 * AA$110</f>
        <v>0</v>
      </c>
      <c r="AU255" s="38">
        <f>'[1]Book Life'!AQ51 * $D255 * AB$110</f>
        <v>0</v>
      </c>
      <c r="AV255" s="38">
        <f>'[1]Book Life'!AR51 * $D255 * AC$110</f>
        <v>0</v>
      </c>
      <c r="AW255" s="38">
        <f>'[1]Book Life'!AS51 * $D255 * AD$110</f>
        <v>0</v>
      </c>
      <c r="AX255" s="38">
        <f>'[1]Book Life'!AT51 * $D255 * AE$110</f>
        <v>0</v>
      </c>
      <c r="AY255" s="225"/>
      <c r="AZ255" s="225"/>
      <c r="BA255" s="225"/>
      <c r="BB255" s="225"/>
      <c r="BC255" s="225"/>
    </row>
    <row r="256" spans="1:55" x14ac:dyDescent="0.3">
      <c r="A256" s="139"/>
      <c r="B256" s="230">
        <f t="shared" si="90"/>
        <v>2043</v>
      </c>
      <c r="C256" s="231">
        <f t="shared" si="90"/>
        <v>0</v>
      </c>
      <c r="D256" s="232">
        <f t="shared" si="90"/>
        <v>0</v>
      </c>
      <c r="E256" s="40"/>
      <c r="F256" s="115"/>
      <c r="G256" s="233"/>
      <c r="H256" s="233"/>
      <c r="I256" s="233"/>
      <c r="J256" s="233"/>
      <c r="K256" s="233"/>
      <c r="L256" s="233"/>
      <c r="M256" s="233"/>
      <c r="N256" s="233"/>
      <c r="O256" s="233"/>
      <c r="P256" s="233"/>
      <c r="Q256" s="233"/>
      <c r="R256" s="233"/>
      <c r="S256" s="233"/>
      <c r="T256" s="233"/>
      <c r="U256" s="233"/>
      <c r="V256" s="233"/>
      <c r="W256" s="233"/>
      <c r="X256" s="233"/>
      <c r="Y256" s="23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234"/>
      <c r="AY256" s="86"/>
      <c r="AZ256" s="86"/>
      <c r="BA256" s="86"/>
      <c r="BB256" s="86"/>
      <c r="BC256" s="86"/>
    </row>
    <row r="257" spans="1:55" x14ac:dyDescent="0.3">
      <c r="A257" s="139"/>
      <c r="B257" s="162"/>
      <c r="C257" s="162"/>
      <c r="D257" s="225"/>
      <c r="E257" s="40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7"/>
      <c r="AY257" s="86"/>
      <c r="AZ257" s="86"/>
      <c r="BA257" s="86"/>
      <c r="BB257" s="86"/>
      <c r="BC257" s="86"/>
    </row>
    <row r="258" spans="1:55" x14ac:dyDescent="0.3">
      <c r="B258" s="6" t="s">
        <v>111</v>
      </c>
      <c r="C258" s="40"/>
      <c r="D258" s="225"/>
      <c r="E258" s="40"/>
      <c r="F258" s="223">
        <f t="array" ref="F258:Z258">TRANSPOSE(D236:D256)</f>
        <v>0</v>
      </c>
      <c r="G258" s="62">
        <v>0</v>
      </c>
      <c r="H258" s="62">
        <v>105458.54695315784</v>
      </c>
      <c r="I258" s="62">
        <v>0</v>
      </c>
      <c r="J258" s="62">
        <v>0</v>
      </c>
      <c r="K258" s="62">
        <v>0</v>
      </c>
      <c r="L258" s="62">
        <v>0</v>
      </c>
      <c r="M258" s="62">
        <v>0</v>
      </c>
      <c r="N258" s="62">
        <v>0</v>
      </c>
      <c r="O258" s="62">
        <v>0</v>
      </c>
      <c r="P258" s="62">
        <v>0</v>
      </c>
      <c r="Q258" s="62">
        <v>0</v>
      </c>
      <c r="R258" s="62">
        <v>0</v>
      </c>
      <c r="S258" s="62">
        <v>0</v>
      </c>
      <c r="T258" s="62">
        <v>0</v>
      </c>
      <c r="U258" s="62">
        <v>0</v>
      </c>
      <c r="V258" s="62">
        <v>0</v>
      </c>
      <c r="W258" s="62">
        <v>0</v>
      </c>
      <c r="X258" s="62">
        <v>0</v>
      </c>
      <c r="Y258" s="62">
        <v>0</v>
      </c>
      <c r="Z258" s="62">
        <v>0</v>
      </c>
      <c r="AA258" s="224"/>
      <c r="AB258" s="224"/>
      <c r="AC258" s="224"/>
      <c r="AD258" s="224"/>
      <c r="AE258" s="224"/>
      <c r="AF258" s="224"/>
      <c r="AG258" s="224"/>
      <c r="AH258" s="224"/>
      <c r="AI258" s="224"/>
      <c r="AJ258" s="224"/>
      <c r="AK258" s="224"/>
      <c r="AL258" s="224"/>
      <c r="AM258" s="224"/>
      <c r="AN258" s="224"/>
      <c r="AO258" s="224"/>
      <c r="AP258" s="224"/>
      <c r="AQ258" s="224"/>
      <c r="AR258" s="224"/>
      <c r="AS258" s="224"/>
      <c r="AT258" s="224"/>
      <c r="AU258" s="224"/>
      <c r="AV258" s="224"/>
      <c r="AW258" s="224"/>
      <c r="AX258" s="222"/>
      <c r="AY258" s="17"/>
      <c r="AZ258" s="17"/>
      <c r="BA258" s="17"/>
      <c r="BB258" s="17"/>
      <c r="BC258" s="17"/>
    </row>
    <row r="259" spans="1:55" x14ac:dyDescent="0.3">
      <c r="B259" s="6" t="s">
        <v>112</v>
      </c>
      <c r="C259" s="40"/>
      <c r="D259" s="225"/>
      <c r="E259" s="40"/>
      <c r="F259" s="235">
        <f t="shared" ref="F259:AW259" si="91">F258+E261</f>
        <v>0</v>
      </c>
      <c r="G259" s="38">
        <f t="shared" si="91"/>
        <v>0</v>
      </c>
      <c r="H259" s="38">
        <f t="shared" si="91"/>
        <v>105458.54695315784</v>
      </c>
      <c r="I259" s="38">
        <f t="shared" si="91"/>
        <v>101943.26205471925</v>
      </c>
      <c r="J259" s="38">
        <f t="shared" si="91"/>
        <v>98427.977156280656</v>
      </c>
      <c r="K259" s="38">
        <f t="shared" si="91"/>
        <v>94912.692257842064</v>
      </c>
      <c r="L259" s="38">
        <f t="shared" si="91"/>
        <v>91397.407359403471</v>
      </c>
      <c r="M259" s="38">
        <f t="shared" si="91"/>
        <v>87882.122460964878</v>
      </c>
      <c r="N259" s="38">
        <f t="shared" si="91"/>
        <v>84366.837562526285</v>
      </c>
      <c r="O259" s="38">
        <f t="shared" si="91"/>
        <v>80851.552664087692</v>
      </c>
      <c r="P259" s="38">
        <f t="shared" si="91"/>
        <v>77336.2677656491</v>
      </c>
      <c r="Q259" s="38">
        <f t="shared" si="91"/>
        <v>73820.982867210507</v>
      </c>
      <c r="R259" s="38">
        <f t="shared" si="91"/>
        <v>70305.697968771914</v>
      </c>
      <c r="S259" s="38">
        <f t="shared" si="91"/>
        <v>66790.413070333321</v>
      </c>
      <c r="T259" s="38">
        <f t="shared" si="91"/>
        <v>63275.128171894728</v>
      </c>
      <c r="U259" s="38">
        <f t="shared" si="91"/>
        <v>59759.843273456136</v>
      </c>
      <c r="V259" s="38">
        <f t="shared" si="91"/>
        <v>56244.558375017543</v>
      </c>
      <c r="W259" s="38">
        <f t="shared" si="91"/>
        <v>52729.27347657895</v>
      </c>
      <c r="X259" s="38">
        <f t="shared" si="91"/>
        <v>49213.988578140357</v>
      </c>
      <c r="Y259" s="38">
        <f t="shared" si="91"/>
        <v>45698.703679701764</v>
      </c>
      <c r="Z259" s="38">
        <f t="shared" si="91"/>
        <v>42183.418781263172</v>
      </c>
      <c r="AA259" s="38">
        <f t="shared" si="91"/>
        <v>38668.133882824579</v>
      </c>
      <c r="AB259" s="38">
        <f t="shared" si="91"/>
        <v>35152.848984385986</v>
      </c>
      <c r="AC259" s="38">
        <f t="shared" si="91"/>
        <v>31637.564085947393</v>
      </c>
      <c r="AD259" s="38">
        <f t="shared" si="91"/>
        <v>28122.279187508801</v>
      </c>
      <c r="AE259" s="38">
        <f t="shared" si="91"/>
        <v>24606.994289070208</v>
      </c>
      <c r="AF259" s="38">
        <f t="shared" si="91"/>
        <v>21091.709390631615</v>
      </c>
      <c r="AG259" s="38">
        <f t="shared" si="91"/>
        <v>17576.424492193022</v>
      </c>
      <c r="AH259" s="38">
        <f t="shared" si="91"/>
        <v>14061.139593754428</v>
      </c>
      <c r="AI259" s="38">
        <f t="shared" si="91"/>
        <v>10545.854695315833</v>
      </c>
      <c r="AJ259" s="38">
        <f t="shared" si="91"/>
        <v>7030.5697968772383</v>
      </c>
      <c r="AK259" s="38">
        <f t="shared" si="91"/>
        <v>3515.2848984386437</v>
      </c>
      <c r="AL259" s="38">
        <f t="shared" si="91"/>
        <v>4.9112713895738125E-11</v>
      </c>
      <c r="AM259" s="38">
        <f t="shared" si="91"/>
        <v>4.9112713895738125E-11</v>
      </c>
      <c r="AN259" s="38">
        <f t="shared" si="91"/>
        <v>4.9112713895738125E-11</v>
      </c>
      <c r="AO259" s="38">
        <f t="shared" si="91"/>
        <v>4.9112713895738125E-11</v>
      </c>
      <c r="AP259" s="38">
        <f t="shared" si="91"/>
        <v>4.9112713895738125E-11</v>
      </c>
      <c r="AQ259" s="38">
        <f t="shared" si="91"/>
        <v>4.9112713895738125E-11</v>
      </c>
      <c r="AR259" s="38">
        <f t="shared" si="91"/>
        <v>4.9112713895738125E-11</v>
      </c>
      <c r="AS259" s="38">
        <f t="shared" si="91"/>
        <v>4.9112713895738125E-11</v>
      </c>
      <c r="AT259" s="38">
        <f t="shared" si="91"/>
        <v>4.9112713895738125E-11</v>
      </c>
      <c r="AU259" s="38">
        <f t="shared" si="91"/>
        <v>4.9112713895738125E-11</v>
      </c>
      <c r="AV259" s="38">
        <f t="shared" si="91"/>
        <v>4.9112713895738125E-11</v>
      </c>
      <c r="AW259" s="38">
        <f t="shared" si="91"/>
        <v>4.9112713895738125E-11</v>
      </c>
      <c r="AX259" s="236"/>
      <c r="AY259" s="86"/>
      <c r="AZ259" s="86"/>
      <c r="BA259" s="86"/>
      <c r="BB259" s="86"/>
      <c r="BC259" s="86"/>
    </row>
    <row r="260" spans="1:55" x14ac:dyDescent="0.3">
      <c r="B260" s="6" t="s">
        <v>113</v>
      </c>
      <c r="C260" s="40"/>
      <c r="D260" s="225"/>
      <c r="E260" s="40"/>
      <c r="F260" s="235">
        <f>SUM(F236:F259)</f>
        <v>0</v>
      </c>
      <c r="G260" s="38">
        <f t="shared" ref="G260:AW260" si="92">SUM(G236:G256)</f>
        <v>0</v>
      </c>
      <c r="H260" s="38">
        <f t="shared" si="92"/>
        <v>3515.2848984385946</v>
      </c>
      <c r="I260" s="38">
        <f t="shared" si="92"/>
        <v>3515.2848984385946</v>
      </c>
      <c r="J260" s="38">
        <f t="shared" si="92"/>
        <v>3515.2848984385946</v>
      </c>
      <c r="K260" s="38">
        <f t="shared" si="92"/>
        <v>3515.2848984385946</v>
      </c>
      <c r="L260" s="38">
        <f t="shared" si="92"/>
        <v>3515.2848984385946</v>
      </c>
      <c r="M260" s="38">
        <f t="shared" si="92"/>
        <v>3515.2848984385946</v>
      </c>
      <c r="N260" s="38">
        <f t="shared" si="92"/>
        <v>3515.2848984385946</v>
      </c>
      <c r="O260" s="38">
        <f t="shared" si="92"/>
        <v>3515.2848984385946</v>
      </c>
      <c r="P260" s="38">
        <f t="shared" si="92"/>
        <v>3515.2848984385946</v>
      </c>
      <c r="Q260" s="38">
        <f t="shared" si="92"/>
        <v>3515.2848984385946</v>
      </c>
      <c r="R260" s="38">
        <f t="shared" si="92"/>
        <v>3515.2848984385946</v>
      </c>
      <c r="S260" s="38">
        <f t="shared" si="92"/>
        <v>3515.2848984385946</v>
      </c>
      <c r="T260" s="38">
        <f t="shared" si="92"/>
        <v>3515.2848984385946</v>
      </c>
      <c r="U260" s="38">
        <f t="shared" si="92"/>
        <v>3515.2848984385946</v>
      </c>
      <c r="V260" s="38">
        <f t="shared" si="92"/>
        <v>3515.2848984385946</v>
      </c>
      <c r="W260" s="38">
        <f t="shared" si="92"/>
        <v>3515.2848984385946</v>
      </c>
      <c r="X260" s="38">
        <f t="shared" si="92"/>
        <v>3515.2848984385946</v>
      </c>
      <c r="Y260" s="38">
        <f t="shared" si="92"/>
        <v>3515.2848984385946</v>
      </c>
      <c r="Z260" s="38">
        <f t="shared" si="92"/>
        <v>3515.2848984385946</v>
      </c>
      <c r="AA260" s="38">
        <f t="shared" si="92"/>
        <v>3515.2848984385946</v>
      </c>
      <c r="AB260" s="38">
        <f t="shared" si="92"/>
        <v>3515.2848984385946</v>
      </c>
      <c r="AC260" s="38">
        <f t="shared" si="92"/>
        <v>3515.2848984385946</v>
      </c>
      <c r="AD260" s="38">
        <f t="shared" si="92"/>
        <v>3515.2848984385946</v>
      </c>
      <c r="AE260" s="38">
        <f t="shared" si="92"/>
        <v>3515.2848984385946</v>
      </c>
      <c r="AF260" s="38">
        <f t="shared" si="92"/>
        <v>3515.2848984385946</v>
      </c>
      <c r="AG260" s="38">
        <f t="shared" si="92"/>
        <v>3515.2848984385946</v>
      </c>
      <c r="AH260" s="38">
        <f t="shared" si="92"/>
        <v>3515.2848984385946</v>
      </c>
      <c r="AI260" s="38">
        <f t="shared" si="92"/>
        <v>3515.2848984385946</v>
      </c>
      <c r="AJ260" s="38">
        <f t="shared" si="92"/>
        <v>3515.2848984385946</v>
      </c>
      <c r="AK260" s="38">
        <f t="shared" si="92"/>
        <v>3515.2848984385946</v>
      </c>
      <c r="AL260" s="38">
        <f t="shared" si="92"/>
        <v>0</v>
      </c>
      <c r="AM260" s="38">
        <f t="shared" si="92"/>
        <v>0</v>
      </c>
      <c r="AN260" s="38">
        <f t="shared" si="92"/>
        <v>0</v>
      </c>
      <c r="AO260" s="38">
        <f t="shared" si="92"/>
        <v>0</v>
      </c>
      <c r="AP260" s="38">
        <f t="shared" si="92"/>
        <v>0</v>
      </c>
      <c r="AQ260" s="38">
        <f t="shared" si="92"/>
        <v>0</v>
      </c>
      <c r="AR260" s="38">
        <f t="shared" si="92"/>
        <v>0</v>
      </c>
      <c r="AS260" s="38">
        <f t="shared" si="92"/>
        <v>0</v>
      </c>
      <c r="AT260" s="38">
        <f t="shared" si="92"/>
        <v>0</v>
      </c>
      <c r="AU260" s="38">
        <f t="shared" si="92"/>
        <v>0</v>
      </c>
      <c r="AV260" s="38">
        <f t="shared" si="92"/>
        <v>0</v>
      </c>
      <c r="AW260" s="38">
        <f t="shared" si="92"/>
        <v>0</v>
      </c>
      <c r="AX260" s="236"/>
      <c r="AY260" s="86"/>
      <c r="AZ260" s="86"/>
      <c r="BA260" s="86"/>
      <c r="BB260" s="86"/>
      <c r="BC260" s="86"/>
    </row>
    <row r="261" spans="1:55" x14ac:dyDescent="0.3">
      <c r="B261" s="6" t="s">
        <v>114</v>
      </c>
      <c r="C261" s="40"/>
      <c r="D261" s="225"/>
      <c r="E261" s="40"/>
      <c r="F261" s="237">
        <f t="shared" ref="F261:AW261" si="93">+F259-F260</f>
        <v>0</v>
      </c>
      <c r="G261" s="43">
        <f t="shared" si="93"/>
        <v>0</v>
      </c>
      <c r="H261" s="43">
        <f t="shared" si="93"/>
        <v>101943.26205471925</v>
      </c>
      <c r="I261" s="43">
        <f t="shared" si="93"/>
        <v>98427.977156280656</v>
      </c>
      <c r="J261" s="43">
        <f t="shared" si="93"/>
        <v>94912.692257842064</v>
      </c>
      <c r="K261" s="43">
        <f t="shared" si="93"/>
        <v>91397.407359403471</v>
      </c>
      <c r="L261" s="43">
        <f t="shared" si="93"/>
        <v>87882.122460964878</v>
      </c>
      <c r="M261" s="43">
        <f t="shared" si="93"/>
        <v>84366.837562526285</v>
      </c>
      <c r="N261" s="43">
        <f t="shared" si="93"/>
        <v>80851.552664087692</v>
      </c>
      <c r="O261" s="43">
        <f t="shared" si="93"/>
        <v>77336.2677656491</v>
      </c>
      <c r="P261" s="43">
        <f t="shared" si="93"/>
        <v>73820.982867210507</v>
      </c>
      <c r="Q261" s="43">
        <f t="shared" si="93"/>
        <v>70305.697968771914</v>
      </c>
      <c r="R261" s="43">
        <f t="shared" si="93"/>
        <v>66790.413070333321</v>
      </c>
      <c r="S261" s="43">
        <f t="shared" si="93"/>
        <v>63275.128171894728</v>
      </c>
      <c r="T261" s="43">
        <f t="shared" si="93"/>
        <v>59759.843273456136</v>
      </c>
      <c r="U261" s="43">
        <f t="shared" si="93"/>
        <v>56244.558375017543</v>
      </c>
      <c r="V261" s="43">
        <f t="shared" si="93"/>
        <v>52729.27347657895</v>
      </c>
      <c r="W261" s="43">
        <f t="shared" si="93"/>
        <v>49213.988578140357</v>
      </c>
      <c r="X261" s="43">
        <f t="shared" si="93"/>
        <v>45698.703679701764</v>
      </c>
      <c r="Y261" s="43">
        <f t="shared" si="93"/>
        <v>42183.418781263172</v>
      </c>
      <c r="Z261" s="43">
        <f t="shared" si="93"/>
        <v>38668.133882824579</v>
      </c>
      <c r="AA261" s="43">
        <f t="shared" si="93"/>
        <v>35152.848984385986</v>
      </c>
      <c r="AB261" s="43">
        <f t="shared" si="93"/>
        <v>31637.564085947393</v>
      </c>
      <c r="AC261" s="43">
        <f t="shared" si="93"/>
        <v>28122.279187508801</v>
      </c>
      <c r="AD261" s="43">
        <f t="shared" si="93"/>
        <v>24606.994289070208</v>
      </c>
      <c r="AE261" s="43">
        <f t="shared" si="93"/>
        <v>21091.709390631615</v>
      </c>
      <c r="AF261" s="43">
        <f t="shared" si="93"/>
        <v>17576.424492193022</v>
      </c>
      <c r="AG261" s="43">
        <f t="shared" si="93"/>
        <v>14061.139593754428</v>
      </c>
      <c r="AH261" s="43">
        <f t="shared" si="93"/>
        <v>10545.854695315833</v>
      </c>
      <c r="AI261" s="43">
        <f t="shared" si="93"/>
        <v>7030.5697968772383</v>
      </c>
      <c r="AJ261" s="43">
        <f t="shared" si="93"/>
        <v>3515.2848984386437</v>
      </c>
      <c r="AK261" s="43">
        <f t="shared" si="93"/>
        <v>4.9112713895738125E-11</v>
      </c>
      <c r="AL261" s="43">
        <f t="shared" si="93"/>
        <v>4.9112713895738125E-11</v>
      </c>
      <c r="AM261" s="43">
        <f t="shared" si="93"/>
        <v>4.9112713895738125E-11</v>
      </c>
      <c r="AN261" s="43">
        <f t="shared" si="93"/>
        <v>4.9112713895738125E-11</v>
      </c>
      <c r="AO261" s="43">
        <f t="shared" si="93"/>
        <v>4.9112713895738125E-11</v>
      </c>
      <c r="AP261" s="43">
        <f t="shared" si="93"/>
        <v>4.9112713895738125E-11</v>
      </c>
      <c r="AQ261" s="43">
        <f t="shared" si="93"/>
        <v>4.9112713895738125E-11</v>
      </c>
      <c r="AR261" s="43">
        <f t="shared" si="93"/>
        <v>4.9112713895738125E-11</v>
      </c>
      <c r="AS261" s="43">
        <f t="shared" si="93"/>
        <v>4.9112713895738125E-11</v>
      </c>
      <c r="AT261" s="43">
        <f t="shared" si="93"/>
        <v>4.9112713895738125E-11</v>
      </c>
      <c r="AU261" s="43">
        <f t="shared" si="93"/>
        <v>4.9112713895738125E-11</v>
      </c>
      <c r="AV261" s="43">
        <f t="shared" si="93"/>
        <v>4.9112713895738125E-11</v>
      </c>
      <c r="AW261" s="43">
        <f t="shared" si="93"/>
        <v>4.9112713895738125E-11</v>
      </c>
      <c r="AX261" s="234"/>
      <c r="AY261" s="86"/>
      <c r="AZ261" s="86"/>
      <c r="BA261" s="86"/>
      <c r="BB261" s="86"/>
      <c r="BC261" s="86"/>
    </row>
    <row r="262" spans="1:55" x14ac:dyDescent="0.3">
      <c r="B262" s="6" t="s">
        <v>92</v>
      </c>
      <c r="C262" s="40"/>
      <c r="D262" s="225"/>
      <c r="E262" s="40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56"/>
      <c r="AB262" s="238"/>
      <c r="AC262" s="238"/>
      <c r="AD262" s="238"/>
      <c r="AE262" s="238"/>
      <c r="AF262" s="238"/>
      <c r="AG262" s="238"/>
      <c r="AH262" s="238"/>
      <c r="AI262" s="238"/>
      <c r="AJ262" s="238"/>
      <c r="AK262" s="238"/>
      <c r="AL262" s="238"/>
      <c r="AM262" s="238"/>
      <c r="AN262" s="238"/>
      <c r="AO262" s="238"/>
      <c r="AP262" s="238"/>
      <c r="AQ262" s="238"/>
      <c r="AR262" s="238"/>
      <c r="AS262" s="238"/>
      <c r="AT262" s="238"/>
      <c r="AU262" s="238"/>
      <c r="AV262" s="238"/>
      <c r="AW262" s="238"/>
      <c r="AX262" s="238"/>
      <c r="AY262" s="175"/>
      <c r="AZ262" s="175"/>
      <c r="BA262" s="175"/>
      <c r="BB262" s="175"/>
      <c r="BC262" s="175"/>
    </row>
    <row r="263" spans="1:55" x14ac:dyDescent="0.3">
      <c r="A263" s="218"/>
      <c r="B263" s="218"/>
      <c r="C263" s="218"/>
      <c r="D263" s="218"/>
      <c r="E263" s="218"/>
      <c r="F263" s="136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</row>
    <row r="264" spans="1:55" x14ac:dyDescent="0.3">
      <c r="A264" s="3"/>
      <c r="B264" s="239" t="s">
        <v>115</v>
      </c>
      <c r="C264" s="40"/>
      <c r="D264" s="40"/>
      <c r="E264" s="40"/>
      <c r="F264" s="240"/>
      <c r="G264" s="240"/>
      <c r="H264" s="240"/>
      <c r="I264" s="240"/>
      <c r="J264" s="240"/>
      <c r="K264" s="240"/>
      <c r="L264" s="240"/>
      <c r="M264" s="240"/>
      <c r="N264" s="240"/>
      <c r="O264" s="240"/>
      <c r="P264" s="240"/>
      <c r="Q264" s="240"/>
      <c r="R264" s="240"/>
      <c r="S264" s="240"/>
      <c r="T264" s="240"/>
      <c r="U264" s="240"/>
      <c r="V264" s="240"/>
      <c r="W264" s="240"/>
      <c r="X264" s="240"/>
      <c r="Y264" s="240"/>
      <c r="Z264" s="240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</row>
    <row r="265" spans="1:55" x14ac:dyDescent="0.3">
      <c r="A265" s="162"/>
      <c r="B265" s="241"/>
      <c r="C265" s="241"/>
      <c r="D265" s="242"/>
      <c r="E265" s="40"/>
      <c r="F265" s="240"/>
      <c r="G265" s="240"/>
      <c r="H265" s="240"/>
      <c r="I265" s="240"/>
      <c r="J265" s="240"/>
      <c r="K265" s="240"/>
      <c r="L265" s="240"/>
      <c r="M265" s="240"/>
      <c r="N265" s="240"/>
      <c r="O265" s="240"/>
      <c r="P265" s="240"/>
      <c r="Q265" s="240"/>
      <c r="R265" s="240"/>
      <c r="S265" s="240"/>
      <c r="T265" s="240"/>
      <c r="U265" s="240"/>
      <c r="V265" s="240"/>
      <c r="W265" s="240"/>
      <c r="X265" s="240"/>
      <c r="Y265" s="240"/>
      <c r="Z265" s="240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</row>
    <row r="266" spans="1:55" x14ac:dyDescent="0.3">
      <c r="A266" s="162"/>
      <c r="B266" s="241"/>
      <c r="C266" s="241" t="s">
        <v>104</v>
      </c>
      <c r="D266" s="241" t="s">
        <v>116</v>
      </c>
      <c r="E266" s="242"/>
      <c r="F266" s="243"/>
      <c r="G266" s="243"/>
      <c r="H266" s="243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53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</row>
    <row r="267" spans="1:55" x14ac:dyDescent="0.3">
      <c r="A267" s="162"/>
      <c r="B267" s="241"/>
      <c r="C267" s="220">
        <f>YEAR(StartDate)+1</f>
        <v>1906</v>
      </c>
      <c r="D267" s="244">
        <f>[1]Assumptions!C$120*$C236</f>
        <v>0</v>
      </c>
      <c r="E267" s="241"/>
      <c r="F267" s="164">
        <f t="shared" ref="F267:AI267" si="94">$D267/SolarBookLife</f>
        <v>0</v>
      </c>
      <c r="G267" s="165">
        <f t="shared" si="94"/>
        <v>0</v>
      </c>
      <c r="H267" s="165">
        <f t="shared" si="94"/>
        <v>0</v>
      </c>
      <c r="I267" s="165">
        <f t="shared" si="94"/>
        <v>0</v>
      </c>
      <c r="J267" s="165">
        <f t="shared" si="94"/>
        <v>0</v>
      </c>
      <c r="K267" s="165">
        <f t="shared" si="94"/>
        <v>0</v>
      </c>
      <c r="L267" s="165">
        <f t="shared" si="94"/>
        <v>0</v>
      </c>
      <c r="M267" s="165">
        <f t="shared" si="94"/>
        <v>0</v>
      </c>
      <c r="N267" s="165">
        <f t="shared" si="94"/>
        <v>0</v>
      </c>
      <c r="O267" s="165">
        <f t="shared" si="94"/>
        <v>0</v>
      </c>
      <c r="P267" s="165">
        <f t="shared" si="94"/>
        <v>0</v>
      </c>
      <c r="Q267" s="165">
        <f t="shared" si="94"/>
        <v>0</v>
      </c>
      <c r="R267" s="165">
        <f t="shared" si="94"/>
        <v>0</v>
      </c>
      <c r="S267" s="165">
        <f t="shared" si="94"/>
        <v>0</v>
      </c>
      <c r="T267" s="165">
        <f t="shared" si="94"/>
        <v>0</v>
      </c>
      <c r="U267" s="165">
        <f t="shared" si="94"/>
        <v>0</v>
      </c>
      <c r="V267" s="165">
        <f t="shared" si="94"/>
        <v>0</v>
      </c>
      <c r="W267" s="165">
        <f t="shared" si="94"/>
        <v>0</v>
      </c>
      <c r="X267" s="165">
        <f t="shared" si="94"/>
        <v>0</v>
      </c>
      <c r="Y267" s="165">
        <f t="shared" si="94"/>
        <v>0</v>
      </c>
      <c r="Z267" s="165">
        <f t="shared" si="94"/>
        <v>0</v>
      </c>
      <c r="AA267" s="165">
        <f t="shared" si="94"/>
        <v>0</v>
      </c>
      <c r="AB267" s="165">
        <f t="shared" si="94"/>
        <v>0</v>
      </c>
      <c r="AC267" s="165">
        <f t="shared" si="94"/>
        <v>0</v>
      </c>
      <c r="AD267" s="165">
        <f t="shared" si="94"/>
        <v>0</v>
      </c>
      <c r="AE267" s="165">
        <f t="shared" si="94"/>
        <v>0</v>
      </c>
      <c r="AF267" s="165">
        <f t="shared" si="94"/>
        <v>0</v>
      </c>
      <c r="AG267" s="165">
        <f t="shared" si="94"/>
        <v>0</v>
      </c>
      <c r="AH267" s="165">
        <f t="shared" si="94"/>
        <v>0</v>
      </c>
      <c r="AI267" s="165">
        <f t="shared" si="94"/>
        <v>0</v>
      </c>
      <c r="AJ267" s="166"/>
      <c r="AK267" s="166"/>
      <c r="AL267" s="166"/>
      <c r="AM267" s="166"/>
      <c r="AN267" s="166"/>
      <c r="AO267" s="166"/>
      <c r="AP267" s="166"/>
      <c r="AQ267" s="166"/>
      <c r="AR267" s="166"/>
      <c r="AS267" s="166"/>
      <c r="AT267" s="166"/>
      <c r="AU267" s="166"/>
      <c r="AV267" s="166"/>
      <c r="AW267" s="166"/>
      <c r="AX267" s="166"/>
      <c r="AY267" s="166"/>
      <c r="AZ267" s="166"/>
      <c r="BA267" s="245"/>
    </row>
    <row r="268" spans="1:55" x14ac:dyDescent="0.3">
      <c r="A268" s="162"/>
      <c r="B268" s="241"/>
      <c r="C268" s="226">
        <f t="shared" ref="C268:C287" si="95">C267+1</f>
        <v>1907</v>
      </c>
      <c r="D268" s="246">
        <f>[1]Assumptions!D$120*$C237</f>
        <v>0</v>
      </c>
      <c r="E268" s="242"/>
      <c r="F268" s="168"/>
      <c r="G268" s="169">
        <f t="shared" ref="G268:AJ268" si="96">$D268/SolarBookLife</f>
        <v>0</v>
      </c>
      <c r="H268" s="169">
        <f t="shared" si="96"/>
        <v>0</v>
      </c>
      <c r="I268" s="169">
        <f t="shared" si="96"/>
        <v>0</v>
      </c>
      <c r="J268" s="169">
        <f t="shared" si="96"/>
        <v>0</v>
      </c>
      <c r="K268" s="169">
        <f t="shared" si="96"/>
        <v>0</v>
      </c>
      <c r="L268" s="169">
        <f t="shared" si="96"/>
        <v>0</v>
      </c>
      <c r="M268" s="169">
        <f t="shared" si="96"/>
        <v>0</v>
      </c>
      <c r="N268" s="169">
        <f t="shared" si="96"/>
        <v>0</v>
      </c>
      <c r="O268" s="169">
        <f t="shared" si="96"/>
        <v>0</v>
      </c>
      <c r="P268" s="169">
        <f t="shared" si="96"/>
        <v>0</v>
      </c>
      <c r="Q268" s="169">
        <f t="shared" si="96"/>
        <v>0</v>
      </c>
      <c r="R268" s="169">
        <f t="shared" si="96"/>
        <v>0</v>
      </c>
      <c r="S268" s="169">
        <f t="shared" si="96"/>
        <v>0</v>
      </c>
      <c r="T268" s="169">
        <f t="shared" si="96"/>
        <v>0</v>
      </c>
      <c r="U268" s="169">
        <f t="shared" si="96"/>
        <v>0</v>
      </c>
      <c r="V268" s="169">
        <f t="shared" si="96"/>
        <v>0</v>
      </c>
      <c r="W268" s="169">
        <f t="shared" si="96"/>
        <v>0</v>
      </c>
      <c r="X268" s="169">
        <f t="shared" si="96"/>
        <v>0</v>
      </c>
      <c r="Y268" s="169">
        <f t="shared" si="96"/>
        <v>0</v>
      </c>
      <c r="Z268" s="169">
        <f t="shared" si="96"/>
        <v>0</v>
      </c>
      <c r="AA268" s="169">
        <f t="shared" si="96"/>
        <v>0</v>
      </c>
      <c r="AB268" s="169">
        <f t="shared" si="96"/>
        <v>0</v>
      </c>
      <c r="AC268" s="169">
        <f t="shared" si="96"/>
        <v>0</v>
      </c>
      <c r="AD268" s="169">
        <f t="shared" si="96"/>
        <v>0</v>
      </c>
      <c r="AE268" s="169">
        <f t="shared" si="96"/>
        <v>0</v>
      </c>
      <c r="AF268" s="169">
        <f t="shared" si="96"/>
        <v>0</v>
      </c>
      <c r="AG268" s="169">
        <f t="shared" si="96"/>
        <v>0</v>
      </c>
      <c r="AH268" s="169">
        <f t="shared" si="96"/>
        <v>0</v>
      </c>
      <c r="AI268" s="169">
        <f t="shared" si="96"/>
        <v>0</v>
      </c>
      <c r="AJ268" s="169">
        <f t="shared" si="96"/>
        <v>0</v>
      </c>
      <c r="AK268" s="170"/>
      <c r="AL268" s="170"/>
      <c r="AM268" s="170"/>
      <c r="AN268" s="170"/>
      <c r="AO268" s="170"/>
      <c r="AP268" s="170"/>
      <c r="AQ268" s="170"/>
      <c r="AR268" s="170"/>
      <c r="AS268" s="170"/>
      <c r="AT268" s="170"/>
      <c r="AU268" s="170"/>
      <c r="AV268" s="170"/>
      <c r="AW268" s="170"/>
      <c r="AX268" s="170"/>
      <c r="AY268" s="170"/>
      <c r="AZ268" s="170"/>
      <c r="BA268" s="247"/>
    </row>
    <row r="269" spans="1:55" x14ac:dyDescent="0.3">
      <c r="A269" s="162"/>
      <c r="B269" s="241"/>
      <c r="C269" s="226">
        <f t="shared" si="95"/>
        <v>1908</v>
      </c>
      <c r="D269" s="248">
        <f>[1]Assumptions!E$120*$C238 * CapEx_ITC</f>
        <v>31637.56408594735</v>
      </c>
      <c r="E269" s="242"/>
      <c r="F269" s="168"/>
      <c r="G269" s="170"/>
      <c r="H269" s="169">
        <f t="shared" ref="H269:AK269" si="97">$D269/SolarBookLife</f>
        <v>1054.5854695315784</v>
      </c>
      <c r="I269" s="169">
        <f t="shared" si="97"/>
        <v>1054.5854695315784</v>
      </c>
      <c r="J269" s="169">
        <f t="shared" si="97"/>
        <v>1054.5854695315784</v>
      </c>
      <c r="K269" s="169">
        <f t="shared" si="97"/>
        <v>1054.5854695315784</v>
      </c>
      <c r="L269" s="169">
        <f t="shared" si="97"/>
        <v>1054.5854695315784</v>
      </c>
      <c r="M269" s="169">
        <f t="shared" si="97"/>
        <v>1054.5854695315784</v>
      </c>
      <c r="N269" s="169">
        <f t="shared" si="97"/>
        <v>1054.5854695315784</v>
      </c>
      <c r="O269" s="169">
        <f t="shared" si="97"/>
        <v>1054.5854695315784</v>
      </c>
      <c r="P269" s="169">
        <f t="shared" si="97"/>
        <v>1054.5854695315784</v>
      </c>
      <c r="Q269" s="169">
        <f t="shared" si="97"/>
        <v>1054.5854695315784</v>
      </c>
      <c r="R269" s="169">
        <f t="shared" si="97"/>
        <v>1054.5854695315784</v>
      </c>
      <c r="S269" s="169">
        <f t="shared" si="97"/>
        <v>1054.5854695315784</v>
      </c>
      <c r="T269" s="169">
        <f t="shared" si="97"/>
        <v>1054.5854695315784</v>
      </c>
      <c r="U269" s="169">
        <f t="shared" si="97"/>
        <v>1054.5854695315784</v>
      </c>
      <c r="V269" s="169">
        <f t="shared" si="97"/>
        <v>1054.5854695315784</v>
      </c>
      <c r="W269" s="169">
        <f t="shared" si="97"/>
        <v>1054.5854695315784</v>
      </c>
      <c r="X269" s="169">
        <f t="shared" si="97"/>
        <v>1054.5854695315784</v>
      </c>
      <c r="Y269" s="169">
        <f t="shared" si="97"/>
        <v>1054.5854695315784</v>
      </c>
      <c r="Z269" s="169">
        <f t="shared" si="97"/>
        <v>1054.5854695315784</v>
      </c>
      <c r="AA269" s="169">
        <f t="shared" si="97"/>
        <v>1054.5854695315784</v>
      </c>
      <c r="AB269" s="169">
        <f t="shared" si="97"/>
        <v>1054.5854695315784</v>
      </c>
      <c r="AC269" s="169">
        <f t="shared" si="97"/>
        <v>1054.5854695315784</v>
      </c>
      <c r="AD269" s="169">
        <f t="shared" si="97"/>
        <v>1054.5854695315784</v>
      </c>
      <c r="AE269" s="169">
        <f t="shared" si="97"/>
        <v>1054.5854695315784</v>
      </c>
      <c r="AF269" s="169">
        <f t="shared" si="97"/>
        <v>1054.5854695315784</v>
      </c>
      <c r="AG269" s="169">
        <f t="shared" si="97"/>
        <v>1054.5854695315784</v>
      </c>
      <c r="AH269" s="169">
        <f t="shared" si="97"/>
        <v>1054.5854695315784</v>
      </c>
      <c r="AI269" s="169">
        <f t="shared" si="97"/>
        <v>1054.5854695315784</v>
      </c>
      <c r="AJ269" s="169">
        <f t="shared" si="97"/>
        <v>1054.5854695315784</v>
      </c>
      <c r="AK269" s="169">
        <f t="shared" si="97"/>
        <v>1054.5854695315784</v>
      </c>
      <c r="AL269" s="170"/>
      <c r="AM269" s="170"/>
      <c r="AN269" s="170"/>
      <c r="AO269" s="170"/>
      <c r="AP269" s="170"/>
      <c r="AQ269" s="170"/>
      <c r="AR269" s="170"/>
      <c r="AS269" s="170"/>
      <c r="AT269" s="170"/>
      <c r="AU269" s="170"/>
      <c r="AV269" s="170"/>
      <c r="AW269" s="170"/>
      <c r="AX269" s="170"/>
      <c r="AY269" s="170"/>
      <c r="AZ269" s="170"/>
      <c r="BA269" s="247"/>
    </row>
    <row r="270" spans="1:55" x14ac:dyDescent="0.3">
      <c r="A270" s="162"/>
      <c r="B270" s="241"/>
      <c r="C270" s="226">
        <f t="shared" si="95"/>
        <v>1909</v>
      </c>
      <c r="D270" s="248">
        <f>[1]Assumptions!F$120*$C239 * CapEx_ITC</f>
        <v>0</v>
      </c>
      <c r="E270" s="242"/>
      <c r="F270" s="168"/>
      <c r="G270" s="170"/>
      <c r="H270" s="170"/>
      <c r="I270" s="169">
        <f t="shared" ref="I270:AL270" si="98">$D270/SolarBookLife</f>
        <v>0</v>
      </c>
      <c r="J270" s="169">
        <f t="shared" si="98"/>
        <v>0</v>
      </c>
      <c r="K270" s="169">
        <f t="shared" si="98"/>
        <v>0</v>
      </c>
      <c r="L270" s="169">
        <f t="shared" si="98"/>
        <v>0</v>
      </c>
      <c r="M270" s="169">
        <f t="shared" si="98"/>
        <v>0</v>
      </c>
      <c r="N270" s="169">
        <f t="shared" si="98"/>
        <v>0</v>
      </c>
      <c r="O270" s="169">
        <f t="shared" si="98"/>
        <v>0</v>
      </c>
      <c r="P270" s="169">
        <f t="shared" si="98"/>
        <v>0</v>
      </c>
      <c r="Q270" s="169">
        <f t="shared" si="98"/>
        <v>0</v>
      </c>
      <c r="R270" s="169">
        <f t="shared" si="98"/>
        <v>0</v>
      </c>
      <c r="S270" s="169">
        <f t="shared" si="98"/>
        <v>0</v>
      </c>
      <c r="T270" s="169">
        <f t="shared" si="98"/>
        <v>0</v>
      </c>
      <c r="U270" s="169">
        <f t="shared" si="98"/>
        <v>0</v>
      </c>
      <c r="V270" s="169">
        <f t="shared" si="98"/>
        <v>0</v>
      </c>
      <c r="W270" s="169">
        <f t="shared" si="98"/>
        <v>0</v>
      </c>
      <c r="X270" s="169">
        <f t="shared" si="98"/>
        <v>0</v>
      </c>
      <c r="Y270" s="169">
        <f t="shared" si="98"/>
        <v>0</v>
      </c>
      <c r="Z270" s="169">
        <f t="shared" si="98"/>
        <v>0</v>
      </c>
      <c r="AA270" s="169">
        <f t="shared" si="98"/>
        <v>0</v>
      </c>
      <c r="AB270" s="169">
        <f t="shared" si="98"/>
        <v>0</v>
      </c>
      <c r="AC270" s="169">
        <f t="shared" si="98"/>
        <v>0</v>
      </c>
      <c r="AD270" s="169">
        <f t="shared" si="98"/>
        <v>0</v>
      </c>
      <c r="AE270" s="169">
        <f t="shared" si="98"/>
        <v>0</v>
      </c>
      <c r="AF270" s="169">
        <f t="shared" si="98"/>
        <v>0</v>
      </c>
      <c r="AG270" s="169">
        <f t="shared" si="98"/>
        <v>0</v>
      </c>
      <c r="AH270" s="169">
        <f t="shared" si="98"/>
        <v>0</v>
      </c>
      <c r="AI270" s="169">
        <f t="shared" si="98"/>
        <v>0</v>
      </c>
      <c r="AJ270" s="169">
        <f t="shared" si="98"/>
        <v>0</v>
      </c>
      <c r="AK270" s="169">
        <f t="shared" si="98"/>
        <v>0</v>
      </c>
      <c r="AL270" s="169">
        <f t="shared" si="98"/>
        <v>0</v>
      </c>
      <c r="AM270" s="170"/>
      <c r="AN270" s="170"/>
      <c r="AO270" s="170"/>
      <c r="AP270" s="170"/>
      <c r="AQ270" s="170"/>
      <c r="AR270" s="170"/>
      <c r="AS270" s="170"/>
      <c r="AT270" s="170"/>
      <c r="AU270" s="170"/>
      <c r="AV270" s="170"/>
      <c r="AW270" s="170"/>
      <c r="AX270" s="170"/>
      <c r="AY270" s="170"/>
      <c r="AZ270" s="170"/>
      <c r="BA270" s="247"/>
    </row>
    <row r="271" spans="1:55" x14ac:dyDescent="0.3">
      <c r="A271" s="162"/>
      <c r="B271" s="241"/>
      <c r="C271" s="226">
        <f t="shared" si="95"/>
        <v>1910</v>
      </c>
      <c r="D271" s="248">
        <f>[1]Assumptions!G$120*$C240 * CapEx_ITC</f>
        <v>0</v>
      </c>
      <c r="E271" s="242"/>
      <c r="F271" s="168"/>
      <c r="G271" s="170"/>
      <c r="H271" s="170"/>
      <c r="I271" s="170"/>
      <c r="J271" s="169">
        <f t="shared" ref="J271:AM271" si="99">$D271/SolarBookLife</f>
        <v>0</v>
      </c>
      <c r="K271" s="169">
        <f t="shared" si="99"/>
        <v>0</v>
      </c>
      <c r="L271" s="169">
        <f t="shared" si="99"/>
        <v>0</v>
      </c>
      <c r="M271" s="169">
        <f t="shared" si="99"/>
        <v>0</v>
      </c>
      <c r="N271" s="169">
        <f t="shared" si="99"/>
        <v>0</v>
      </c>
      <c r="O271" s="169">
        <f t="shared" si="99"/>
        <v>0</v>
      </c>
      <c r="P271" s="169">
        <f t="shared" si="99"/>
        <v>0</v>
      </c>
      <c r="Q271" s="169">
        <f t="shared" si="99"/>
        <v>0</v>
      </c>
      <c r="R271" s="169">
        <f t="shared" si="99"/>
        <v>0</v>
      </c>
      <c r="S271" s="169">
        <f t="shared" si="99"/>
        <v>0</v>
      </c>
      <c r="T271" s="169">
        <f t="shared" si="99"/>
        <v>0</v>
      </c>
      <c r="U271" s="169">
        <f t="shared" si="99"/>
        <v>0</v>
      </c>
      <c r="V271" s="169">
        <f t="shared" si="99"/>
        <v>0</v>
      </c>
      <c r="W271" s="169">
        <f t="shared" si="99"/>
        <v>0</v>
      </c>
      <c r="X271" s="169">
        <f t="shared" si="99"/>
        <v>0</v>
      </c>
      <c r="Y271" s="169">
        <f t="shared" si="99"/>
        <v>0</v>
      </c>
      <c r="Z271" s="169">
        <f t="shared" si="99"/>
        <v>0</v>
      </c>
      <c r="AA271" s="169">
        <f t="shared" si="99"/>
        <v>0</v>
      </c>
      <c r="AB271" s="169">
        <f t="shared" si="99"/>
        <v>0</v>
      </c>
      <c r="AC271" s="169">
        <f t="shared" si="99"/>
        <v>0</v>
      </c>
      <c r="AD271" s="169">
        <f t="shared" si="99"/>
        <v>0</v>
      </c>
      <c r="AE271" s="169">
        <f t="shared" si="99"/>
        <v>0</v>
      </c>
      <c r="AF271" s="169">
        <f t="shared" si="99"/>
        <v>0</v>
      </c>
      <c r="AG271" s="169">
        <f t="shared" si="99"/>
        <v>0</v>
      </c>
      <c r="AH271" s="169">
        <f t="shared" si="99"/>
        <v>0</v>
      </c>
      <c r="AI271" s="169">
        <f t="shared" si="99"/>
        <v>0</v>
      </c>
      <c r="AJ271" s="169">
        <f t="shared" si="99"/>
        <v>0</v>
      </c>
      <c r="AK271" s="169">
        <f t="shared" si="99"/>
        <v>0</v>
      </c>
      <c r="AL271" s="169">
        <f t="shared" si="99"/>
        <v>0</v>
      </c>
      <c r="AM271" s="169">
        <f t="shared" si="99"/>
        <v>0</v>
      </c>
      <c r="AN271" s="170"/>
      <c r="AO271" s="170"/>
      <c r="AP271" s="170"/>
      <c r="AQ271" s="170"/>
      <c r="AR271" s="170"/>
      <c r="AS271" s="170"/>
      <c r="AT271" s="170"/>
      <c r="AU271" s="170"/>
      <c r="AV271" s="170"/>
      <c r="AW271" s="170"/>
      <c r="AX271" s="170"/>
      <c r="AY271" s="170"/>
      <c r="AZ271" s="170"/>
      <c r="BA271" s="247"/>
    </row>
    <row r="272" spans="1:55" x14ac:dyDescent="0.3">
      <c r="A272" s="162"/>
      <c r="B272" s="241"/>
      <c r="C272" s="226">
        <f t="shared" si="95"/>
        <v>1911</v>
      </c>
      <c r="D272" s="248">
        <f>[1]Assumptions!H$120*$C241 * CapEx_ITC</f>
        <v>0</v>
      </c>
      <c r="E272" s="242"/>
      <c r="F272" s="168"/>
      <c r="G272" s="170"/>
      <c r="H272" s="170"/>
      <c r="I272" s="170"/>
      <c r="J272" s="170"/>
      <c r="K272" s="169">
        <f t="shared" ref="K272:AN272" si="100">$D272/SolarBookLife</f>
        <v>0</v>
      </c>
      <c r="L272" s="169">
        <f t="shared" si="100"/>
        <v>0</v>
      </c>
      <c r="M272" s="169">
        <f t="shared" si="100"/>
        <v>0</v>
      </c>
      <c r="N272" s="169">
        <f t="shared" si="100"/>
        <v>0</v>
      </c>
      <c r="O272" s="169">
        <f t="shared" si="100"/>
        <v>0</v>
      </c>
      <c r="P272" s="169">
        <f t="shared" si="100"/>
        <v>0</v>
      </c>
      <c r="Q272" s="169">
        <f t="shared" si="100"/>
        <v>0</v>
      </c>
      <c r="R272" s="169">
        <f t="shared" si="100"/>
        <v>0</v>
      </c>
      <c r="S272" s="169">
        <f t="shared" si="100"/>
        <v>0</v>
      </c>
      <c r="T272" s="169">
        <f t="shared" si="100"/>
        <v>0</v>
      </c>
      <c r="U272" s="169">
        <f t="shared" si="100"/>
        <v>0</v>
      </c>
      <c r="V272" s="169">
        <f t="shared" si="100"/>
        <v>0</v>
      </c>
      <c r="W272" s="169">
        <f t="shared" si="100"/>
        <v>0</v>
      </c>
      <c r="X272" s="169">
        <f t="shared" si="100"/>
        <v>0</v>
      </c>
      <c r="Y272" s="169">
        <f t="shared" si="100"/>
        <v>0</v>
      </c>
      <c r="Z272" s="169">
        <f t="shared" si="100"/>
        <v>0</v>
      </c>
      <c r="AA272" s="169">
        <f t="shared" si="100"/>
        <v>0</v>
      </c>
      <c r="AB272" s="169">
        <f t="shared" si="100"/>
        <v>0</v>
      </c>
      <c r="AC272" s="169">
        <f t="shared" si="100"/>
        <v>0</v>
      </c>
      <c r="AD272" s="169">
        <f t="shared" si="100"/>
        <v>0</v>
      </c>
      <c r="AE272" s="169">
        <f t="shared" si="100"/>
        <v>0</v>
      </c>
      <c r="AF272" s="169">
        <f t="shared" si="100"/>
        <v>0</v>
      </c>
      <c r="AG272" s="169">
        <f t="shared" si="100"/>
        <v>0</v>
      </c>
      <c r="AH272" s="169">
        <f t="shared" si="100"/>
        <v>0</v>
      </c>
      <c r="AI272" s="169">
        <f t="shared" si="100"/>
        <v>0</v>
      </c>
      <c r="AJ272" s="169">
        <f t="shared" si="100"/>
        <v>0</v>
      </c>
      <c r="AK272" s="169">
        <f t="shared" si="100"/>
        <v>0</v>
      </c>
      <c r="AL272" s="169">
        <f t="shared" si="100"/>
        <v>0</v>
      </c>
      <c r="AM272" s="169">
        <f t="shared" si="100"/>
        <v>0</v>
      </c>
      <c r="AN272" s="169">
        <f t="shared" si="100"/>
        <v>0</v>
      </c>
      <c r="AO272" s="170"/>
      <c r="AP272" s="170"/>
      <c r="AQ272" s="170"/>
      <c r="AR272" s="170"/>
      <c r="AS272" s="170"/>
      <c r="AT272" s="170"/>
      <c r="AU272" s="170"/>
      <c r="AV272" s="170"/>
      <c r="AW272" s="170"/>
      <c r="AX272" s="170"/>
      <c r="AY272" s="170"/>
      <c r="AZ272" s="170"/>
      <c r="BA272" s="247"/>
    </row>
    <row r="273" spans="1:55" x14ac:dyDescent="0.3">
      <c r="A273" s="162"/>
      <c r="B273" s="241"/>
      <c r="C273" s="226">
        <f t="shared" si="95"/>
        <v>1912</v>
      </c>
      <c r="D273" s="248">
        <f>[1]Assumptions!I$120*$C242 * CapEx_ITC</f>
        <v>0</v>
      </c>
      <c r="E273" s="242"/>
      <c r="F273" s="168"/>
      <c r="G273" s="170"/>
      <c r="H273" s="170"/>
      <c r="I273" s="170"/>
      <c r="J273" s="170"/>
      <c r="K273" s="170"/>
      <c r="L273" s="169">
        <f t="shared" ref="L273:AO273" si="101">$D273/SolarBookLife</f>
        <v>0</v>
      </c>
      <c r="M273" s="169">
        <f t="shared" si="101"/>
        <v>0</v>
      </c>
      <c r="N273" s="169">
        <f t="shared" si="101"/>
        <v>0</v>
      </c>
      <c r="O273" s="169">
        <f t="shared" si="101"/>
        <v>0</v>
      </c>
      <c r="P273" s="169">
        <f t="shared" si="101"/>
        <v>0</v>
      </c>
      <c r="Q273" s="169">
        <f t="shared" si="101"/>
        <v>0</v>
      </c>
      <c r="R273" s="169">
        <f t="shared" si="101"/>
        <v>0</v>
      </c>
      <c r="S273" s="169">
        <f t="shared" si="101"/>
        <v>0</v>
      </c>
      <c r="T273" s="169">
        <f t="shared" si="101"/>
        <v>0</v>
      </c>
      <c r="U273" s="169">
        <f t="shared" si="101"/>
        <v>0</v>
      </c>
      <c r="V273" s="169">
        <f t="shared" si="101"/>
        <v>0</v>
      </c>
      <c r="W273" s="169">
        <f t="shared" si="101"/>
        <v>0</v>
      </c>
      <c r="X273" s="169">
        <f t="shared" si="101"/>
        <v>0</v>
      </c>
      <c r="Y273" s="169">
        <f t="shared" si="101"/>
        <v>0</v>
      </c>
      <c r="Z273" s="169">
        <f t="shared" si="101"/>
        <v>0</v>
      </c>
      <c r="AA273" s="169">
        <f t="shared" si="101"/>
        <v>0</v>
      </c>
      <c r="AB273" s="169">
        <f t="shared" si="101"/>
        <v>0</v>
      </c>
      <c r="AC273" s="169">
        <f t="shared" si="101"/>
        <v>0</v>
      </c>
      <c r="AD273" s="169">
        <f t="shared" si="101"/>
        <v>0</v>
      </c>
      <c r="AE273" s="169">
        <f t="shared" si="101"/>
        <v>0</v>
      </c>
      <c r="AF273" s="169">
        <f t="shared" si="101"/>
        <v>0</v>
      </c>
      <c r="AG273" s="169">
        <f t="shared" si="101"/>
        <v>0</v>
      </c>
      <c r="AH273" s="169">
        <f t="shared" si="101"/>
        <v>0</v>
      </c>
      <c r="AI273" s="169">
        <f t="shared" si="101"/>
        <v>0</v>
      </c>
      <c r="AJ273" s="169">
        <f t="shared" si="101"/>
        <v>0</v>
      </c>
      <c r="AK273" s="169">
        <f t="shared" si="101"/>
        <v>0</v>
      </c>
      <c r="AL273" s="169">
        <f t="shared" si="101"/>
        <v>0</v>
      </c>
      <c r="AM273" s="169">
        <f t="shared" si="101"/>
        <v>0</v>
      </c>
      <c r="AN273" s="169">
        <f t="shared" si="101"/>
        <v>0</v>
      </c>
      <c r="AO273" s="169">
        <f t="shared" si="101"/>
        <v>0</v>
      </c>
      <c r="AP273" s="170"/>
      <c r="AQ273" s="170"/>
      <c r="AR273" s="170"/>
      <c r="AS273" s="170"/>
      <c r="AT273" s="170"/>
      <c r="AU273" s="170"/>
      <c r="AV273" s="170"/>
      <c r="AW273" s="170"/>
      <c r="AX273" s="170"/>
      <c r="AY273" s="170"/>
      <c r="AZ273" s="170"/>
      <c r="BA273" s="247"/>
    </row>
    <row r="274" spans="1:55" x14ac:dyDescent="0.3">
      <c r="A274" s="162"/>
      <c r="B274" s="241"/>
      <c r="C274" s="226">
        <f t="shared" si="95"/>
        <v>1913</v>
      </c>
      <c r="D274" s="248">
        <f>[1]Assumptions!J$120*$C243 * CapEx_ITC</f>
        <v>0</v>
      </c>
      <c r="E274" s="242"/>
      <c r="F274" s="168"/>
      <c r="G274" s="170"/>
      <c r="H274" s="170"/>
      <c r="I274" s="170"/>
      <c r="J274" s="170"/>
      <c r="K274" s="170"/>
      <c r="L274" s="170"/>
      <c r="M274" s="169">
        <f t="shared" ref="M274:AP274" si="102">$D274/SolarBookLife</f>
        <v>0</v>
      </c>
      <c r="N274" s="169">
        <f t="shared" si="102"/>
        <v>0</v>
      </c>
      <c r="O274" s="169">
        <f t="shared" si="102"/>
        <v>0</v>
      </c>
      <c r="P274" s="169">
        <f t="shared" si="102"/>
        <v>0</v>
      </c>
      <c r="Q274" s="169">
        <f t="shared" si="102"/>
        <v>0</v>
      </c>
      <c r="R274" s="169">
        <f t="shared" si="102"/>
        <v>0</v>
      </c>
      <c r="S274" s="169">
        <f t="shared" si="102"/>
        <v>0</v>
      </c>
      <c r="T274" s="169">
        <f t="shared" si="102"/>
        <v>0</v>
      </c>
      <c r="U274" s="169">
        <f t="shared" si="102"/>
        <v>0</v>
      </c>
      <c r="V274" s="169">
        <f t="shared" si="102"/>
        <v>0</v>
      </c>
      <c r="W274" s="169">
        <f t="shared" si="102"/>
        <v>0</v>
      </c>
      <c r="X274" s="169">
        <f t="shared" si="102"/>
        <v>0</v>
      </c>
      <c r="Y274" s="169">
        <f t="shared" si="102"/>
        <v>0</v>
      </c>
      <c r="Z274" s="169">
        <f t="shared" si="102"/>
        <v>0</v>
      </c>
      <c r="AA274" s="169">
        <f t="shared" si="102"/>
        <v>0</v>
      </c>
      <c r="AB274" s="169">
        <f t="shared" si="102"/>
        <v>0</v>
      </c>
      <c r="AC274" s="169">
        <f t="shared" si="102"/>
        <v>0</v>
      </c>
      <c r="AD274" s="169">
        <f t="shared" si="102"/>
        <v>0</v>
      </c>
      <c r="AE274" s="169">
        <f t="shared" si="102"/>
        <v>0</v>
      </c>
      <c r="AF274" s="169">
        <f t="shared" si="102"/>
        <v>0</v>
      </c>
      <c r="AG274" s="169">
        <f t="shared" si="102"/>
        <v>0</v>
      </c>
      <c r="AH274" s="169">
        <f t="shared" si="102"/>
        <v>0</v>
      </c>
      <c r="AI274" s="169">
        <f t="shared" si="102"/>
        <v>0</v>
      </c>
      <c r="AJ274" s="169">
        <f t="shared" si="102"/>
        <v>0</v>
      </c>
      <c r="AK274" s="169">
        <f t="shared" si="102"/>
        <v>0</v>
      </c>
      <c r="AL274" s="169">
        <f t="shared" si="102"/>
        <v>0</v>
      </c>
      <c r="AM274" s="169">
        <f t="shared" si="102"/>
        <v>0</v>
      </c>
      <c r="AN274" s="169">
        <f t="shared" si="102"/>
        <v>0</v>
      </c>
      <c r="AO274" s="169">
        <f t="shared" si="102"/>
        <v>0</v>
      </c>
      <c r="AP274" s="169">
        <f t="shared" si="102"/>
        <v>0</v>
      </c>
      <c r="AQ274" s="170"/>
      <c r="AR274" s="170"/>
      <c r="AS274" s="170"/>
      <c r="AT274" s="170"/>
      <c r="AU274" s="170"/>
      <c r="AV274" s="170"/>
      <c r="AW274" s="170"/>
      <c r="AX274" s="170"/>
      <c r="AY274" s="170"/>
      <c r="AZ274" s="170"/>
      <c r="BA274" s="247"/>
    </row>
    <row r="275" spans="1:55" x14ac:dyDescent="0.3">
      <c r="A275" s="162"/>
      <c r="B275" s="241"/>
      <c r="C275" s="226">
        <f t="shared" si="95"/>
        <v>1914</v>
      </c>
      <c r="D275" s="248">
        <f>[1]Assumptions!K$120*$C244 * CapEx_ITC</f>
        <v>0</v>
      </c>
      <c r="E275" s="242"/>
      <c r="F275" s="168"/>
      <c r="G275" s="170"/>
      <c r="H275" s="170"/>
      <c r="I275" s="170"/>
      <c r="J275" s="170"/>
      <c r="K275" s="170"/>
      <c r="L275" s="170"/>
      <c r="M275" s="170"/>
      <c r="N275" s="169">
        <f t="shared" ref="N275:AQ275" si="103">$D275/SolarBookLife</f>
        <v>0</v>
      </c>
      <c r="O275" s="169">
        <f t="shared" si="103"/>
        <v>0</v>
      </c>
      <c r="P275" s="169">
        <f t="shared" si="103"/>
        <v>0</v>
      </c>
      <c r="Q275" s="169">
        <f t="shared" si="103"/>
        <v>0</v>
      </c>
      <c r="R275" s="169">
        <f t="shared" si="103"/>
        <v>0</v>
      </c>
      <c r="S275" s="169">
        <f t="shared" si="103"/>
        <v>0</v>
      </c>
      <c r="T275" s="169">
        <f t="shared" si="103"/>
        <v>0</v>
      </c>
      <c r="U275" s="169">
        <f t="shared" si="103"/>
        <v>0</v>
      </c>
      <c r="V275" s="169">
        <f t="shared" si="103"/>
        <v>0</v>
      </c>
      <c r="W275" s="169">
        <f t="shared" si="103"/>
        <v>0</v>
      </c>
      <c r="X275" s="169">
        <f t="shared" si="103"/>
        <v>0</v>
      </c>
      <c r="Y275" s="169">
        <f t="shared" si="103"/>
        <v>0</v>
      </c>
      <c r="Z275" s="169">
        <f t="shared" si="103"/>
        <v>0</v>
      </c>
      <c r="AA275" s="169">
        <f t="shared" si="103"/>
        <v>0</v>
      </c>
      <c r="AB275" s="169">
        <f t="shared" si="103"/>
        <v>0</v>
      </c>
      <c r="AC275" s="169">
        <f t="shared" si="103"/>
        <v>0</v>
      </c>
      <c r="AD275" s="169">
        <f t="shared" si="103"/>
        <v>0</v>
      </c>
      <c r="AE275" s="169">
        <f t="shared" si="103"/>
        <v>0</v>
      </c>
      <c r="AF275" s="169">
        <f t="shared" si="103"/>
        <v>0</v>
      </c>
      <c r="AG275" s="169">
        <f t="shared" si="103"/>
        <v>0</v>
      </c>
      <c r="AH275" s="169">
        <f t="shared" si="103"/>
        <v>0</v>
      </c>
      <c r="AI275" s="169">
        <f t="shared" si="103"/>
        <v>0</v>
      </c>
      <c r="AJ275" s="169">
        <f t="shared" si="103"/>
        <v>0</v>
      </c>
      <c r="AK275" s="169">
        <f t="shared" si="103"/>
        <v>0</v>
      </c>
      <c r="AL275" s="169">
        <f t="shared" si="103"/>
        <v>0</v>
      </c>
      <c r="AM275" s="169">
        <f t="shared" si="103"/>
        <v>0</v>
      </c>
      <c r="AN275" s="169">
        <f t="shared" si="103"/>
        <v>0</v>
      </c>
      <c r="AO275" s="169">
        <f t="shared" si="103"/>
        <v>0</v>
      </c>
      <c r="AP275" s="169">
        <f t="shared" si="103"/>
        <v>0</v>
      </c>
      <c r="AQ275" s="169">
        <f t="shared" si="103"/>
        <v>0</v>
      </c>
      <c r="AR275" s="170"/>
      <c r="AS275" s="170"/>
      <c r="AT275" s="170"/>
      <c r="AU275" s="170"/>
      <c r="AV275" s="170"/>
      <c r="AW275" s="170"/>
      <c r="AX275" s="170"/>
      <c r="AY275" s="170"/>
      <c r="AZ275" s="170"/>
      <c r="BA275" s="247"/>
    </row>
    <row r="276" spans="1:55" x14ac:dyDescent="0.3">
      <c r="A276" s="162"/>
      <c r="B276" s="241"/>
      <c r="C276" s="226">
        <f t="shared" si="95"/>
        <v>1915</v>
      </c>
      <c r="D276" s="248">
        <f>[1]Assumptions!L$120*$C245 * CapEx_ITC</f>
        <v>0</v>
      </c>
      <c r="E276" s="242"/>
      <c r="F276" s="168"/>
      <c r="G276" s="170"/>
      <c r="H276" s="170"/>
      <c r="I276" s="170"/>
      <c r="J276" s="170"/>
      <c r="K276" s="170"/>
      <c r="L276" s="170"/>
      <c r="M276" s="170"/>
      <c r="N276" s="170"/>
      <c r="O276" s="169">
        <f t="shared" ref="O276:AR276" si="104">$D276/SolarBookLife</f>
        <v>0</v>
      </c>
      <c r="P276" s="169">
        <f t="shared" si="104"/>
        <v>0</v>
      </c>
      <c r="Q276" s="169">
        <f t="shared" si="104"/>
        <v>0</v>
      </c>
      <c r="R276" s="169">
        <f t="shared" si="104"/>
        <v>0</v>
      </c>
      <c r="S276" s="169">
        <f t="shared" si="104"/>
        <v>0</v>
      </c>
      <c r="T276" s="169">
        <f t="shared" si="104"/>
        <v>0</v>
      </c>
      <c r="U276" s="169">
        <f t="shared" si="104"/>
        <v>0</v>
      </c>
      <c r="V276" s="169">
        <f t="shared" si="104"/>
        <v>0</v>
      </c>
      <c r="W276" s="169">
        <f t="shared" si="104"/>
        <v>0</v>
      </c>
      <c r="X276" s="169">
        <f t="shared" si="104"/>
        <v>0</v>
      </c>
      <c r="Y276" s="169">
        <f t="shared" si="104"/>
        <v>0</v>
      </c>
      <c r="Z276" s="169">
        <f t="shared" si="104"/>
        <v>0</v>
      </c>
      <c r="AA276" s="169">
        <f t="shared" si="104"/>
        <v>0</v>
      </c>
      <c r="AB276" s="169">
        <f t="shared" si="104"/>
        <v>0</v>
      </c>
      <c r="AC276" s="169">
        <f t="shared" si="104"/>
        <v>0</v>
      </c>
      <c r="AD276" s="169">
        <f t="shared" si="104"/>
        <v>0</v>
      </c>
      <c r="AE276" s="169">
        <f t="shared" si="104"/>
        <v>0</v>
      </c>
      <c r="AF276" s="169">
        <f t="shared" si="104"/>
        <v>0</v>
      </c>
      <c r="AG276" s="169">
        <f t="shared" si="104"/>
        <v>0</v>
      </c>
      <c r="AH276" s="169">
        <f t="shared" si="104"/>
        <v>0</v>
      </c>
      <c r="AI276" s="169">
        <f t="shared" si="104"/>
        <v>0</v>
      </c>
      <c r="AJ276" s="169">
        <f t="shared" si="104"/>
        <v>0</v>
      </c>
      <c r="AK276" s="169">
        <f t="shared" si="104"/>
        <v>0</v>
      </c>
      <c r="AL276" s="169">
        <f t="shared" si="104"/>
        <v>0</v>
      </c>
      <c r="AM276" s="169">
        <f t="shared" si="104"/>
        <v>0</v>
      </c>
      <c r="AN276" s="169">
        <f t="shared" si="104"/>
        <v>0</v>
      </c>
      <c r="AO276" s="169">
        <f t="shared" si="104"/>
        <v>0</v>
      </c>
      <c r="AP276" s="169">
        <f t="shared" si="104"/>
        <v>0</v>
      </c>
      <c r="AQ276" s="169">
        <f t="shared" si="104"/>
        <v>0</v>
      </c>
      <c r="AR276" s="169">
        <f t="shared" si="104"/>
        <v>0</v>
      </c>
      <c r="AS276" s="170"/>
      <c r="AT276" s="170"/>
      <c r="AU276" s="170"/>
      <c r="AV276" s="170"/>
      <c r="AW276" s="170"/>
      <c r="AX276" s="170"/>
      <c r="AY276" s="170"/>
      <c r="AZ276" s="170"/>
      <c r="BA276" s="247"/>
    </row>
    <row r="277" spans="1:55" x14ac:dyDescent="0.3">
      <c r="A277" s="162"/>
      <c r="B277" s="241"/>
      <c r="C277" s="226">
        <f t="shared" si="95"/>
        <v>1916</v>
      </c>
      <c r="D277" s="248">
        <f>[1]Assumptions!M$120*$C246 * CapEx_ITC</f>
        <v>0</v>
      </c>
      <c r="E277" s="242"/>
      <c r="F277" s="168"/>
      <c r="G277" s="170"/>
      <c r="H277" s="170"/>
      <c r="I277" s="170"/>
      <c r="J277" s="170"/>
      <c r="K277" s="170"/>
      <c r="L277" s="170"/>
      <c r="M277" s="170"/>
      <c r="N277" s="170"/>
      <c r="O277" s="170"/>
      <c r="P277" s="169">
        <f t="shared" ref="P277:AS277" si="105">$D277/SolarBookLife</f>
        <v>0</v>
      </c>
      <c r="Q277" s="169">
        <f t="shared" si="105"/>
        <v>0</v>
      </c>
      <c r="R277" s="169">
        <f t="shared" si="105"/>
        <v>0</v>
      </c>
      <c r="S277" s="169">
        <f t="shared" si="105"/>
        <v>0</v>
      </c>
      <c r="T277" s="169">
        <f t="shared" si="105"/>
        <v>0</v>
      </c>
      <c r="U277" s="169">
        <f t="shared" si="105"/>
        <v>0</v>
      </c>
      <c r="V277" s="169">
        <f t="shared" si="105"/>
        <v>0</v>
      </c>
      <c r="W277" s="169">
        <f t="shared" si="105"/>
        <v>0</v>
      </c>
      <c r="X277" s="169">
        <f t="shared" si="105"/>
        <v>0</v>
      </c>
      <c r="Y277" s="169">
        <f t="shared" si="105"/>
        <v>0</v>
      </c>
      <c r="Z277" s="169">
        <f t="shared" si="105"/>
        <v>0</v>
      </c>
      <c r="AA277" s="169">
        <f t="shared" si="105"/>
        <v>0</v>
      </c>
      <c r="AB277" s="169">
        <f t="shared" si="105"/>
        <v>0</v>
      </c>
      <c r="AC277" s="169">
        <f t="shared" si="105"/>
        <v>0</v>
      </c>
      <c r="AD277" s="169">
        <f t="shared" si="105"/>
        <v>0</v>
      </c>
      <c r="AE277" s="169">
        <f t="shared" si="105"/>
        <v>0</v>
      </c>
      <c r="AF277" s="169">
        <f t="shared" si="105"/>
        <v>0</v>
      </c>
      <c r="AG277" s="169">
        <f t="shared" si="105"/>
        <v>0</v>
      </c>
      <c r="AH277" s="169">
        <f t="shared" si="105"/>
        <v>0</v>
      </c>
      <c r="AI277" s="169">
        <f t="shared" si="105"/>
        <v>0</v>
      </c>
      <c r="AJ277" s="169">
        <f t="shared" si="105"/>
        <v>0</v>
      </c>
      <c r="AK277" s="169">
        <f t="shared" si="105"/>
        <v>0</v>
      </c>
      <c r="AL277" s="169">
        <f t="shared" si="105"/>
        <v>0</v>
      </c>
      <c r="AM277" s="169">
        <f t="shared" si="105"/>
        <v>0</v>
      </c>
      <c r="AN277" s="169">
        <f t="shared" si="105"/>
        <v>0</v>
      </c>
      <c r="AO277" s="169">
        <f t="shared" si="105"/>
        <v>0</v>
      </c>
      <c r="AP277" s="169">
        <f t="shared" si="105"/>
        <v>0</v>
      </c>
      <c r="AQ277" s="169">
        <f t="shared" si="105"/>
        <v>0</v>
      </c>
      <c r="AR277" s="169">
        <f t="shared" si="105"/>
        <v>0</v>
      </c>
      <c r="AS277" s="169">
        <f t="shared" si="105"/>
        <v>0</v>
      </c>
      <c r="AT277" s="170"/>
      <c r="AU277" s="170"/>
      <c r="AV277" s="170"/>
      <c r="AW277" s="170"/>
      <c r="AX277" s="170"/>
      <c r="AY277" s="170"/>
      <c r="AZ277" s="170"/>
      <c r="BA277" s="247"/>
    </row>
    <row r="278" spans="1:55" x14ac:dyDescent="0.3">
      <c r="A278" s="162"/>
      <c r="B278" s="241"/>
      <c r="C278" s="226">
        <f t="shared" si="95"/>
        <v>1917</v>
      </c>
      <c r="D278" s="248">
        <f>[1]Assumptions!N$120*$C247 * CapEx_ITC</f>
        <v>0</v>
      </c>
      <c r="E278" s="242"/>
      <c r="F278" s="168"/>
      <c r="G278" s="170"/>
      <c r="H278" s="170"/>
      <c r="I278" s="170"/>
      <c r="J278" s="170"/>
      <c r="K278" s="170"/>
      <c r="L278" s="170"/>
      <c r="M278" s="170"/>
      <c r="N278" s="170"/>
      <c r="O278" s="170"/>
      <c r="P278" s="170"/>
      <c r="Q278" s="169">
        <f t="shared" ref="Q278:AT278" si="106">$D278/SolarBookLife</f>
        <v>0</v>
      </c>
      <c r="R278" s="169">
        <f t="shared" si="106"/>
        <v>0</v>
      </c>
      <c r="S278" s="169">
        <f t="shared" si="106"/>
        <v>0</v>
      </c>
      <c r="T278" s="169">
        <f t="shared" si="106"/>
        <v>0</v>
      </c>
      <c r="U278" s="169">
        <f t="shared" si="106"/>
        <v>0</v>
      </c>
      <c r="V278" s="169">
        <f t="shared" si="106"/>
        <v>0</v>
      </c>
      <c r="W278" s="169">
        <f t="shared" si="106"/>
        <v>0</v>
      </c>
      <c r="X278" s="169">
        <f t="shared" si="106"/>
        <v>0</v>
      </c>
      <c r="Y278" s="169">
        <f t="shared" si="106"/>
        <v>0</v>
      </c>
      <c r="Z278" s="169">
        <f t="shared" si="106"/>
        <v>0</v>
      </c>
      <c r="AA278" s="169">
        <f t="shared" si="106"/>
        <v>0</v>
      </c>
      <c r="AB278" s="169">
        <f t="shared" si="106"/>
        <v>0</v>
      </c>
      <c r="AC278" s="169">
        <f t="shared" si="106"/>
        <v>0</v>
      </c>
      <c r="AD278" s="169">
        <f t="shared" si="106"/>
        <v>0</v>
      </c>
      <c r="AE278" s="169">
        <f t="shared" si="106"/>
        <v>0</v>
      </c>
      <c r="AF278" s="169">
        <f t="shared" si="106"/>
        <v>0</v>
      </c>
      <c r="AG278" s="169">
        <f t="shared" si="106"/>
        <v>0</v>
      </c>
      <c r="AH278" s="169">
        <f t="shared" si="106"/>
        <v>0</v>
      </c>
      <c r="AI278" s="169">
        <f t="shared" si="106"/>
        <v>0</v>
      </c>
      <c r="AJ278" s="169">
        <f t="shared" si="106"/>
        <v>0</v>
      </c>
      <c r="AK278" s="169">
        <f t="shared" si="106"/>
        <v>0</v>
      </c>
      <c r="AL278" s="169">
        <f t="shared" si="106"/>
        <v>0</v>
      </c>
      <c r="AM278" s="169">
        <f t="shared" si="106"/>
        <v>0</v>
      </c>
      <c r="AN278" s="169">
        <f t="shared" si="106"/>
        <v>0</v>
      </c>
      <c r="AO278" s="169">
        <f t="shared" si="106"/>
        <v>0</v>
      </c>
      <c r="AP278" s="169">
        <f t="shared" si="106"/>
        <v>0</v>
      </c>
      <c r="AQ278" s="169">
        <f t="shared" si="106"/>
        <v>0</v>
      </c>
      <c r="AR278" s="169">
        <f t="shared" si="106"/>
        <v>0</v>
      </c>
      <c r="AS278" s="169">
        <f t="shared" si="106"/>
        <v>0</v>
      </c>
      <c r="AT278" s="169">
        <f t="shared" si="106"/>
        <v>0</v>
      </c>
      <c r="AU278" s="170"/>
      <c r="AV278" s="170"/>
      <c r="AW278" s="170"/>
      <c r="AX278" s="170"/>
      <c r="AY278" s="170"/>
      <c r="AZ278" s="170"/>
      <c r="BA278" s="247"/>
    </row>
    <row r="279" spans="1:55" x14ac:dyDescent="0.3">
      <c r="A279" s="162"/>
      <c r="B279" s="241"/>
      <c r="C279" s="226">
        <f t="shared" si="95"/>
        <v>1918</v>
      </c>
      <c r="D279" s="248">
        <f>[1]Assumptions!O$120*$C248 * CapEx_ITC</f>
        <v>0</v>
      </c>
      <c r="E279" s="242"/>
      <c r="F279" s="168"/>
      <c r="G279" s="170"/>
      <c r="H279" s="170"/>
      <c r="I279" s="170"/>
      <c r="J279" s="170"/>
      <c r="K279" s="170"/>
      <c r="L279" s="170"/>
      <c r="M279" s="170"/>
      <c r="N279" s="170"/>
      <c r="O279" s="170"/>
      <c r="P279" s="170"/>
      <c r="Q279" s="170"/>
      <c r="R279" s="169">
        <f t="shared" ref="R279:AU279" si="107">$D279/SolarBookLife</f>
        <v>0</v>
      </c>
      <c r="S279" s="169">
        <f t="shared" si="107"/>
        <v>0</v>
      </c>
      <c r="T279" s="169">
        <f t="shared" si="107"/>
        <v>0</v>
      </c>
      <c r="U279" s="169">
        <f t="shared" si="107"/>
        <v>0</v>
      </c>
      <c r="V279" s="169">
        <f t="shared" si="107"/>
        <v>0</v>
      </c>
      <c r="W279" s="169">
        <f t="shared" si="107"/>
        <v>0</v>
      </c>
      <c r="X279" s="169">
        <f t="shared" si="107"/>
        <v>0</v>
      </c>
      <c r="Y279" s="169">
        <f t="shared" si="107"/>
        <v>0</v>
      </c>
      <c r="Z279" s="169">
        <f t="shared" si="107"/>
        <v>0</v>
      </c>
      <c r="AA279" s="169">
        <f t="shared" si="107"/>
        <v>0</v>
      </c>
      <c r="AB279" s="169">
        <f t="shared" si="107"/>
        <v>0</v>
      </c>
      <c r="AC279" s="169">
        <f t="shared" si="107"/>
        <v>0</v>
      </c>
      <c r="AD279" s="169">
        <f t="shared" si="107"/>
        <v>0</v>
      </c>
      <c r="AE279" s="169">
        <f t="shared" si="107"/>
        <v>0</v>
      </c>
      <c r="AF279" s="169">
        <f t="shared" si="107"/>
        <v>0</v>
      </c>
      <c r="AG279" s="169">
        <f t="shared" si="107"/>
        <v>0</v>
      </c>
      <c r="AH279" s="169">
        <f t="shared" si="107"/>
        <v>0</v>
      </c>
      <c r="AI279" s="169">
        <f t="shared" si="107"/>
        <v>0</v>
      </c>
      <c r="AJ279" s="169">
        <f t="shared" si="107"/>
        <v>0</v>
      </c>
      <c r="AK279" s="169">
        <f t="shared" si="107"/>
        <v>0</v>
      </c>
      <c r="AL279" s="169">
        <f t="shared" si="107"/>
        <v>0</v>
      </c>
      <c r="AM279" s="169">
        <f t="shared" si="107"/>
        <v>0</v>
      </c>
      <c r="AN279" s="169">
        <f t="shared" si="107"/>
        <v>0</v>
      </c>
      <c r="AO279" s="169">
        <f t="shared" si="107"/>
        <v>0</v>
      </c>
      <c r="AP279" s="169">
        <f t="shared" si="107"/>
        <v>0</v>
      </c>
      <c r="AQ279" s="169">
        <f t="shared" si="107"/>
        <v>0</v>
      </c>
      <c r="AR279" s="169">
        <f t="shared" si="107"/>
        <v>0</v>
      </c>
      <c r="AS279" s="169">
        <f t="shared" si="107"/>
        <v>0</v>
      </c>
      <c r="AT279" s="169">
        <f t="shared" si="107"/>
        <v>0</v>
      </c>
      <c r="AU279" s="169">
        <f t="shared" si="107"/>
        <v>0</v>
      </c>
      <c r="AV279" s="170"/>
      <c r="AW279" s="170"/>
      <c r="AX279" s="170"/>
      <c r="AY279" s="170"/>
      <c r="AZ279" s="170"/>
      <c r="BA279" s="247"/>
    </row>
    <row r="280" spans="1:55" x14ac:dyDescent="0.3">
      <c r="A280" s="162"/>
      <c r="B280" s="241"/>
      <c r="C280" s="226">
        <f t="shared" si="95"/>
        <v>1919</v>
      </c>
      <c r="D280" s="248">
        <f>[1]Assumptions!P$120*$C249 * CapEx_ITC</f>
        <v>0</v>
      </c>
      <c r="E280" s="242"/>
      <c r="F280" s="168"/>
      <c r="G280" s="170"/>
      <c r="H280" s="170"/>
      <c r="I280" s="170"/>
      <c r="J280" s="170"/>
      <c r="K280" s="170"/>
      <c r="L280" s="170"/>
      <c r="M280" s="170"/>
      <c r="N280" s="170"/>
      <c r="O280" s="170"/>
      <c r="P280" s="170"/>
      <c r="Q280" s="170"/>
      <c r="R280" s="170"/>
      <c r="S280" s="169">
        <f t="shared" ref="S280:AV280" si="108">$D280/SolarBookLife</f>
        <v>0</v>
      </c>
      <c r="T280" s="169">
        <f t="shared" si="108"/>
        <v>0</v>
      </c>
      <c r="U280" s="169">
        <f t="shared" si="108"/>
        <v>0</v>
      </c>
      <c r="V280" s="169">
        <f t="shared" si="108"/>
        <v>0</v>
      </c>
      <c r="W280" s="169">
        <f t="shared" si="108"/>
        <v>0</v>
      </c>
      <c r="X280" s="169">
        <f t="shared" si="108"/>
        <v>0</v>
      </c>
      <c r="Y280" s="169">
        <f t="shared" si="108"/>
        <v>0</v>
      </c>
      <c r="Z280" s="169">
        <f t="shared" si="108"/>
        <v>0</v>
      </c>
      <c r="AA280" s="169">
        <f t="shared" si="108"/>
        <v>0</v>
      </c>
      <c r="AB280" s="169">
        <f t="shared" si="108"/>
        <v>0</v>
      </c>
      <c r="AC280" s="169">
        <f t="shared" si="108"/>
        <v>0</v>
      </c>
      <c r="AD280" s="169">
        <f t="shared" si="108"/>
        <v>0</v>
      </c>
      <c r="AE280" s="169">
        <f t="shared" si="108"/>
        <v>0</v>
      </c>
      <c r="AF280" s="169">
        <f t="shared" si="108"/>
        <v>0</v>
      </c>
      <c r="AG280" s="169">
        <f t="shared" si="108"/>
        <v>0</v>
      </c>
      <c r="AH280" s="169">
        <f t="shared" si="108"/>
        <v>0</v>
      </c>
      <c r="AI280" s="169">
        <f t="shared" si="108"/>
        <v>0</v>
      </c>
      <c r="AJ280" s="169">
        <f t="shared" si="108"/>
        <v>0</v>
      </c>
      <c r="AK280" s="169">
        <f t="shared" si="108"/>
        <v>0</v>
      </c>
      <c r="AL280" s="169">
        <f t="shared" si="108"/>
        <v>0</v>
      </c>
      <c r="AM280" s="169">
        <f t="shared" si="108"/>
        <v>0</v>
      </c>
      <c r="AN280" s="169">
        <f t="shared" si="108"/>
        <v>0</v>
      </c>
      <c r="AO280" s="169">
        <f t="shared" si="108"/>
        <v>0</v>
      </c>
      <c r="AP280" s="169">
        <f t="shared" si="108"/>
        <v>0</v>
      </c>
      <c r="AQ280" s="169">
        <f t="shared" si="108"/>
        <v>0</v>
      </c>
      <c r="AR280" s="169">
        <f t="shared" si="108"/>
        <v>0</v>
      </c>
      <c r="AS280" s="169">
        <f t="shared" si="108"/>
        <v>0</v>
      </c>
      <c r="AT280" s="169">
        <f t="shared" si="108"/>
        <v>0</v>
      </c>
      <c r="AU280" s="169">
        <f t="shared" si="108"/>
        <v>0</v>
      </c>
      <c r="AV280" s="169">
        <f t="shared" si="108"/>
        <v>0</v>
      </c>
      <c r="AW280" s="170"/>
      <c r="AX280" s="170"/>
      <c r="AY280" s="170"/>
      <c r="AZ280" s="170"/>
      <c r="BA280" s="247"/>
    </row>
    <row r="281" spans="1:55" x14ac:dyDescent="0.3">
      <c r="A281" s="162"/>
      <c r="B281" s="241"/>
      <c r="C281" s="226">
        <f t="shared" si="95"/>
        <v>1920</v>
      </c>
      <c r="D281" s="248">
        <f>[1]Assumptions!Q$120*$C250 * CapEx_ITC</f>
        <v>0</v>
      </c>
      <c r="E281" s="242"/>
      <c r="F281" s="168"/>
      <c r="G281" s="170"/>
      <c r="H281" s="170"/>
      <c r="I281" s="170"/>
      <c r="J281" s="170"/>
      <c r="K281" s="170"/>
      <c r="L281" s="170"/>
      <c r="M281" s="170"/>
      <c r="N281" s="170"/>
      <c r="O281" s="170"/>
      <c r="P281" s="170"/>
      <c r="Q281" s="170"/>
      <c r="R281" s="170"/>
      <c r="S281" s="170"/>
      <c r="T281" s="169">
        <f t="shared" ref="T281:AW281" si="109">$D281/SolarBookLife</f>
        <v>0</v>
      </c>
      <c r="U281" s="169">
        <f t="shared" si="109"/>
        <v>0</v>
      </c>
      <c r="V281" s="169">
        <f t="shared" si="109"/>
        <v>0</v>
      </c>
      <c r="W281" s="169">
        <f t="shared" si="109"/>
        <v>0</v>
      </c>
      <c r="X281" s="169">
        <f t="shared" si="109"/>
        <v>0</v>
      </c>
      <c r="Y281" s="169">
        <f t="shared" si="109"/>
        <v>0</v>
      </c>
      <c r="Z281" s="169">
        <f t="shared" si="109"/>
        <v>0</v>
      </c>
      <c r="AA281" s="169">
        <f t="shared" si="109"/>
        <v>0</v>
      </c>
      <c r="AB281" s="169">
        <f t="shared" si="109"/>
        <v>0</v>
      </c>
      <c r="AC281" s="169">
        <f t="shared" si="109"/>
        <v>0</v>
      </c>
      <c r="AD281" s="169">
        <f t="shared" si="109"/>
        <v>0</v>
      </c>
      <c r="AE281" s="169">
        <f t="shared" si="109"/>
        <v>0</v>
      </c>
      <c r="AF281" s="169">
        <f t="shared" si="109"/>
        <v>0</v>
      </c>
      <c r="AG281" s="169">
        <f t="shared" si="109"/>
        <v>0</v>
      </c>
      <c r="AH281" s="169">
        <f t="shared" si="109"/>
        <v>0</v>
      </c>
      <c r="AI281" s="169">
        <f t="shared" si="109"/>
        <v>0</v>
      </c>
      <c r="AJ281" s="169">
        <f t="shared" si="109"/>
        <v>0</v>
      </c>
      <c r="AK281" s="169">
        <f t="shared" si="109"/>
        <v>0</v>
      </c>
      <c r="AL281" s="169">
        <f t="shared" si="109"/>
        <v>0</v>
      </c>
      <c r="AM281" s="169">
        <f t="shared" si="109"/>
        <v>0</v>
      </c>
      <c r="AN281" s="169">
        <f t="shared" si="109"/>
        <v>0</v>
      </c>
      <c r="AO281" s="169">
        <f t="shared" si="109"/>
        <v>0</v>
      </c>
      <c r="AP281" s="169">
        <f t="shared" si="109"/>
        <v>0</v>
      </c>
      <c r="AQ281" s="169">
        <f t="shared" si="109"/>
        <v>0</v>
      </c>
      <c r="AR281" s="169">
        <f t="shared" si="109"/>
        <v>0</v>
      </c>
      <c r="AS281" s="169">
        <f t="shared" si="109"/>
        <v>0</v>
      </c>
      <c r="AT281" s="169">
        <f t="shared" si="109"/>
        <v>0</v>
      </c>
      <c r="AU281" s="169">
        <f t="shared" si="109"/>
        <v>0</v>
      </c>
      <c r="AV281" s="169">
        <f t="shared" si="109"/>
        <v>0</v>
      </c>
      <c r="AW281" s="169">
        <f t="shared" si="109"/>
        <v>0</v>
      </c>
      <c r="AX281" s="170"/>
      <c r="AY281" s="170"/>
      <c r="AZ281" s="170"/>
      <c r="BA281" s="170"/>
    </row>
    <row r="282" spans="1:55" x14ac:dyDescent="0.3">
      <c r="A282" s="162"/>
      <c r="B282" s="241"/>
      <c r="C282" s="226">
        <f t="shared" si="95"/>
        <v>1921</v>
      </c>
      <c r="D282" s="248">
        <f>[1]Assumptions!R$120*$C251 * CapEx_ITC</f>
        <v>0</v>
      </c>
      <c r="E282" s="242"/>
      <c r="F282" s="168"/>
      <c r="G282" s="170"/>
      <c r="H282" s="170"/>
      <c r="I282" s="170"/>
      <c r="J282" s="170"/>
      <c r="K282" s="170"/>
      <c r="L282" s="170"/>
      <c r="M282" s="170"/>
      <c r="N282" s="170"/>
      <c r="O282" s="170"/>
      <c r="P282" s="170"/>
      <c r="Q282" s="170"/>
      <c r="R282" s="170"/>
      <c r="S282" s="170"/>
      <c r="T282" s="170"/>
      <c r="U282" s="169">
        <f t="shared" ref="U282:AX282" si="110">$D282/SolarBookLife</f>
        <v>0</v>
      </c>
      <c r="V282" s="169">
        <f t="shared" si="110"/>
        <v>0</v>
      </c>
      <c r="W282" s="169">
        <f t="shared" si="110"/>
        <v>0</v>
      </c>
      <c r="X282" s="169">
        <f t="shared" si="110"/>
        <v>0</v>
      </c>
      <c r="Y282" s="169">
        <f t="shared" si="110"/>
        <v>0</v>
      </c>
      <c r="Z282" s="169">
        <f t="shared" si="110"/>
        <v>0</v>
      </c>
      <c r="AA282" s="169">
        <f t="shared" si="110"/>
        <v>0</v>
      </c>
      <c r="AB282" s="169">
        <f t="shared" si="110"/>
        <v>0</v>
      </c>
      <c r="AC282" s="169">
        <f t="shared" si="110"/>
        <v>0</v>
      </c>
      <c r="AD282" s="169">
        <f t="shared" si="110"/>
        <v>0</v>
      </c>
      <c r="AE282" s="169">
        <f t="shared" si="110"/>
        <v>0</v>
      </c>
      <c r="AF282" s="169">
        <f t="shared" si="110"/>
        <v>0</v>
      </c>
      <c r="AG282" s="169">
        <f t="shared" si="110"/>
        <v>0</v>
      </c>
      <c r="AH282" s="169">
        <f t="shared" si="110"/>
        <v>0</v>
      </c>
      <c r="AI282" s="169">
        <f t="shared" si="110"/>
        <v>0</v>
      </c>
      <c r="AJ282" s="169">
        <f t="shared" si="110"/>
        <v>0</v>
      </c>
      <c r="AK282" s="169">
        <f t="shared" si="110"/>
        <v>0</v>
      </c>
      <c r="AL282" s="169">
        <f t="shared" si="110"/>
        <v>0</v>
      </c>
      <c r="AM282" s="169">
        <f t="shared" si="110"/>
        <v>0</v>
      </c>
      <c r="AN282" s="169">
        <f t="shared" si="110"/>
        <v>0</v>
      </c>
      <c r="AO282" s="169">
        <f t="shared" si="110"/>
        <v>0</v>
      </c>
      <c r="AP282" s="169">
        <f t="shared" si="110"/>
        <v>0</v>
      </c>
      <c r="AQ282" s="169">
        <f t="shared" si="110"/>
        <v>0</v>
      </c>
      <c r="AR282" s="169">
        <f t="shared" si="110"/>
        <v>0</v>
      </c>
      <c r="AS282" s="169">
        <f t="shared" si="110"/>
        <v>0</v>
      </c>
      <c r="AT282" s="169">
        <f t="shared" si="110"/>
        <v>0</v>
      </c>
      <c r="AU282" s="169">
        <f t="shared" si="110"/>
        <v>0</v>
      </c>
      <c r="AV282" s="169">
        <f t="shared" si="110"/>
        <v>0</v>
      </c>
      <c r="AW282" s="169">
        <f t="shared" si="110"/>
        <v>0</v>
      </c>
      <c r="AX282" s="169">
        <f t="shared" si="110"/>
        <v>0</v>
      </c>
      <c r="AY282" s="170"/>
      <c r="AZ282" s="170"/>
      <c r="BA282" s="170"/>
    </row>
    <row r="283" spans="1:55" x14ac:dyDescent="0.3">
      <c r="A283" s="162"/>
      <c r="B283" s="241"/>
      <c r="C283" s="226">
        <f t="shared" si="95"/>
        <v>1922</v>
      </c>
      <c r="D283" s="248">
        <f>[1]Assumptions!S$120*$C252 * CapEx_ITC</f>
        <v>0</v>
      </c>
      <c r="E283" s="242"/>
      <c r="F283" s="168"/>
      <c r="G283" s="170"/>
      <c r="H283" s="170"/>
      <c r="I283" s="170"/>
      <c r="J283" s="170"/>
      <c r="K283" s="170"/>
      <c r="L283" s="170"/>
      <c r="M283" s="170"/>
      <c r="N283" s="170"/>
      <c r="O283" s="170"/>
      <c r="P283" s="170"/>
      <c r="Q283" s="170"/>
      <c r="R283" s="170"/>
      <c r="S283" s="170"/>
      <c r="T283" s="170"/>
      <c r="U283" s="170"/>
      <c r="V283" s="169">
        <f t="shared" ref="V283:AY283" si="111">$D283/SolarBookLife</f>
        <v>0</v>
      </c>
      <c r="W283" s="169">
        <f t="shared" si="111"/>
        <v>0</v>
      </c>
      <c r="X283" s="169">
        <f t="shared" si="111"/>
        <v>0</v>
      </c>
      <c r="Y283" s="169">
        <f t="shared" si="111"/>
        <v>0</v>
      </c>
      <c r="Z283" s="169">
        <f t="shared" si="111"/>
        <v>0</v>
      </c>
      <c r="AA283" s="169">
        <f t="shared" si="111"/>
        <v>0</v>
      </c>
      <c r="AB283" s="169">
        <f t="shared" si="111"/>
        <v>0</v>
      </c>
      <c r="AC283" s="169">
        <f t="shared" si="111"/>
        <v>0</v>
      </c>
      <c r="AD283" s="169">
        <f t="shared" si="111"/>
        <v>0</v>
      </c>
      <c r="AE283" s="169">
        <f t="shared" si="111"/>
        <v>0</v>
      </c>
      <c r="AF283" s="169">
        <f t="shared" si="111"/>
        <v>0</v>
      </c>
      <c r="AG283" s="169">
        <f t="shared" si="111"/>
        <v>0</v>
      </c>
      <c r="AH283" s="169">
        <f t="shared" si="111"/>
        <v>0</v>
      </c>
      <c r="AI283" s="169">
        <f t="shared" si="111"/>
        <v>0</v>
      </c>
      <c r="AJ283" s="169">
        <f t="shared" si="111"/>
        <v>0</v>
      </c>
      <c r="AK283" s="169">
        <f t="shared" si="111"/>
        <v>0</v>
      </c>
      <c r="AL283" s="169">
        <f t="shared" si="111"/>
        <v>0</v>
      </c>
      <c r="AM283" s="169">
        <f t="shared" si="111"/>
        <v>0</v>
      </c>
      <c r="AN283" s="169">
        <f t="shared" si="111"/>
        <v>0</v>
      </c>
      <c r="AO283" s="169">
        <f t="shared" si="111"/>
        <v>0</v>
      </c>
      <c r="AP283" s="169">
        <f t="shared" si="111"/>
        <v>0</v>
      </c>
      <c r="AQ283" s="169">
        <f t="shared" si="111"/>
        <v>0</v>
      </c>
      <c r="AR283" s="169">
        <f t="shared" si="111"/>
        <v>0</v>
      </c>
      <c r="AS283" s="169">
        <f t="shared" si="111"/>
        <v>0</v>
      </c>
      <c r="AT283" s="169">
        <f t="shared" si="111"/>
        <v>0</v>
      </c>
      <c r="AU283" s="169">
        <f t="shared" si="111"/>
        <v>0</v>
      </c>
      <c r="AV283" s="169">
        <f t="shared" si="111"/>
        <v>0</v>
      </c>
      <c r="AW283" s="169">
        <f t="shared" si="111"/>
        <v>0</v>
      </c>
      <c r="AX283" s="169">
        <f t="shared" si="111"/>
        <v>0</v>
      </c>
      <c r="AY283" s="169">
        <f t="shared" si="111"/>
        <v>0</v>
      </c>
      <c r="AZ283" s="170"/>
      <c r="BA283" s="170"/>
    </row>
    <row r="284" spans="1:55" x14ac:dyDescent="0.3">
      <c r="A284" s="162"/>
      <c r="B284" s="241"/>
      <c r="C284" s="226">
        <f t="shared" si="95"/>
        <v>1923</v>
      </c>
      <c r="D284" s="248">
        <f>[1]Assumptions!T$120*$C253 * CapEx_ITC</f>
        <v>0</v>
      </c>
      <c r="E284" s="242"/>
      <c r="F284" s="168"/>
      <c r="G284" s="170"/>
      <c r="H284" s="170"/>
      <c r="I284" s="170"/>
      <c r="J284" s="170"/>
      <c r="K284" s="170"/>
      <c r="L284" s="170"/>
      <c r="M284" s="170"/>
      <c r="N284" s="170"/>
      <c r="O284" s="170"/>
      <c r="P284" s="170"/>
      <c r="Q284" s="170"/>
      <c r="R284" s="170"/>
      <c r="S284" s="170"/>
      <c r="T284" s="170"/>
      <c r="U284" s="170"/>
      <c r="V284" s="170"/>
      <c r="W284" s="169">
        <f t="shared" ref="W284:AZ284" si="112">$D284/SolarBookLife</f>
        <v>0</v>
      </c>
      <c r="X284" s="169">
        <f t="shared" si="112"/>
        <v>0</v>
      </c>
      <c r="Y284" s="169">
        <f t="shared" si="112"/>
        <v>0</v>
      </c>
      <c r="Z284" s="169">
        <f t="shared" si="112"/>
        <v>0</v>
      </c>
      <c r="AA284" s="169">
        <f t="shared" si="112"/>
        <v>0</v>
      </c>
      <c r="AB284" s="169">
        <f t="shared" si="112"/>
        <v>0</v>
      </c>
      <c r="AC284" s="169">
        <f t="shared" si="112"/>
        <v>0</v>
      </c>
      <c r="AD284" s="169">
        <f t="shared" si="112"/>
        <v>0</v>
      </c>
      <c r="AE284" s="169">
        <f t="shared" si="112"/>
        <v>0</v>
      </c>
      <c r="AF284" s="169">
        <f t="shared" si="112"/>
        <v>0</v>
      </c>
      <c r="AG284" s="169">
        <f t="shared" si="112"/>
        <v>0</v>
      </c>
      <c r="AH284" s="169">
        <f t="shared" si="112"/>
        <v>0</v>
      </c>
      <c r="AI284" s="169">
        <f t="shared" si="112"/>
        <v>0</v>
      </c>
      <c r="AJ284" s="169">
        <f t="shared" si="112"/>
        <v>0</v>
      </c>
      <c r="AK284" s="169">
        <f t="shared" si="112"/>
        <v>0</v>
      </c>
      <c r="AL284" s="169">
        <f t="shared" si="112"/>
        <v>0</v>
      </c>
      <c r="AM284" s="169">
        <f t="shared" si="112"/>
        <v>0</v>
      </c>
      <c r="AN284" s="169">
        <f t="shared" si="112"/>
        <v>0</v>
      </c>
      <c r="AO284" s="169">
        <f t="shared" si="112"/>
        <v>0</v>
      </c>
      <c r="AP284" s="169">
        <f t="shared" si="112"/>
        <v>0</v>
      </c>
      <c r="AQ284" s="169">
        <f t="shared" si="112"/>
        <v>0</v>
      </c>
      <c r="AR284" s="169">
        <f t="shared" si="112"/>
        <v>0</v>
      </c>
      <c r="AS284" s="169">
        <f t="shared" si="112"/>
        <v>0</v>
      </c>
      <c r="AT284" s="169">
        <f t="shared" si="112"/>
        <v>0</v>
      </c>
      <c r="AU284" s="169">
        <f t="shared" si="112"/>
        <v>0</v>
      </c>
      <c r="AV284" s="169">
        <f t="shared" si="112"/>
        <v>0</v>
      </c>
      <c r="AW284" s="169">
        <f t="shared" si="112"/>
        <v>0</v>
      </c>
      <c r="AX284" s="169">
        <f t="shared" si="112"/>
        <v>0</v>
      </c>
      <c r="AY284" s="169">
        <f t="shared" si="112"/>
        <v>0</v>
      </c>
      <c r="AZ284" s="169">
        <f t="shared" si="112"/>
        <v>0</v>
      </c>
      <c r="BA284" s="170"/>
    </row>
    <row r="285" spans="1:55" x14ac:dyDescent="0.3">
      <c r="A285" s="162"/>
      <c r="B285" s="241"/>
      <c r="C285" s="226">
        <f t="shared" si="95"/>
        <v>1924</v>
      </c>
      <c r="D285" s="248">
        <f>[1]Assumptions!U$120*$C254 * CapEx_ITC</f>
        <v>0</v>
      </c>
      <c r="E285" s="242"/>
      <c r="F285" s="168"/>
      <c r="G285" s="170"/>
      <c r="H285" s="170"/>
      <c r="I285" s="170"/>
      <c r="J285" s="170"/>
      <c r="K285" s="170"/>
      <c r="L285" s="170"/>
      <c r="M285" s="170"/>
      <c r="N285" s="170"/>
      <c r="O285" s="170"/>
      <c r="P285" s="170"/>
      <c r="Q285" s="170"/>
      <c r="R285" s="170"/>
      <c r="S285" s="170"/>
      <c r="T285" s="170"/>
      <c r="U285" s="170"/>
      <c r="V285" s="170"/>
      <c r="W285" s="170"/>
      <c r="X285" s="169">
        <f t="shared" ref="X285:BA285" si="113">$D285/SolarBookLife</f>
        <v>0</v>
      </c>
      <c r="Y285" s="169">
        <f t="shared" si="113"/>
        <v>0</v>
      </c>
      <c r="Z285" s="169">
        <f t="shared" si="113"/>
        <v>0</v>
      </c>
      <c r="AA285" s="169">
        <f t="shared" si="113"/>
        <v>0</v>
      </c>
      <c r="AB285" s="169">
        <f t="shared" si="113"/>
        <v>0</v>
      </c>
      <c r="AC285" s="169">
        <f t="shared" si="113"/>
        <v>0</v>
      </c>
      <c r="AD285" s="169">
        <f t="shared" si="113"/>
        <v>0</v>
      </c>
      <c r="AE285" s="169">
        <f t="shared" si="113"/>
        <v>0</v>
      </c>
      <c r="AF285" s="169">
        <f t="shared" si="113"/>
        <v>0</v>
      </c>
      <c r="AG285" s="169">
        <f t="shared" si="113"/>
        <v>0</v>
      </c>
      <c r="AH285" s="169">
        <f t="shared" si="113"/>
        <v>0</v>
      </c>
      <c r="AI285" s="169">
        <f t="shared" si="113"/>
        <v>0</v>
      </c>
      <c r="AJ285" s="169">
        <f t="shared" si="113"/>
        <v>0</v>
      </c>
      <c r="AK285" s="169">
        <f t="shared" si="113"/>
        <v>0</v>
      </c>
      <c r="AL285" s="169">
        <f t="shared" si="113"/>
        <v>0</v>
      </c>
      <c r="AM285" s="169">
        <f t="shared" si="113"/>
        <v>0</v>
      </c>
      <c r="AN285" s="169">
        <f t="shared" si="113"/>
        <v>0</v>
      </c>
      <c r="AO285" s="169">
        <f t="shared" si="113"/>
        <v>0</v>
      </c>
      <c r="AP285" s="169">
        <f t="shared" si="113"/>
        <v>0</v>
      </c>
      <c r="AQ285" s="169">
        <f t="shared" si="113"/>
        <v>0</v>
      </c>
      <c r="AR285" s="169">
        <f t="shared" si="113"/>
        <v>0</v>
      </c>
      <c r="AS285" s="169">
        <f t="shared" si="113"/>
        <v>0</v>
      </c>
      <c r="AT285" s="169">
        <f t="shared" si="113"/>
        <v>0</v>
      </c>
      <c r="AU285" s="169">
        <f t="shared" si="113"/>
        <v>0</v>
      </c>
      <c r="AV285" s="169">
        <f t="shared" si="113"/>
        <v>0</v>
      </c>
      <c r="AW285" s="169">
        <f t="shared" si="113"/>
        <v>0</v>
      </c>
      <c r="AX285" s="169">
        <f t="shared" si="113"/>
        <v>0</v>
      </c>
      <c r="AY285" s="169">
        <f t="shared" si="113"/>
        <v>0</v>
      </c>
      <c r="AZ285" s="169">
        <f t="shared" si="113"/>
        <v>0</v>
      </c>
      <c r="BA285" s="169">
        <f t="shared" si="113"/>
        <v>0</v>
      </c>
    </row>
    <row r="286" spans="1:55" x14ac:dyDescent="0.3">
      <c r="A286" s="162"/>
      <c r="B286" s="241"/>
      <c r="C286" s="226">
        <f t="shared" si="95"/>
        <v>1925</v>
      </c>
      <c r="D286" s="248">
        <f>[1]Assumptions!V$120*$C255 * CapEx_ITC</f>
        <v>0</v>
      </c>
      <c r="E286" s="242"/>
      <c r="F286" s="168"/>
      <c r="G286" s="170"/>
      <c r="H286" s="170"/>
      <c r="I286" s="170"/>
      <c r="J286" s="170"/>
      <c r="K286" s="170"/>
      <c r="L286" s="170"/>
      <c r="M286" s="170"/>
      <c r="N286" s="170"/>
      <c r="O286" s="170"/>
      <c r="P286" s="170"/>
      <c r="Q286" s="170"/>
      <c r="R286" s="170"/>
      <c r="S286" s="170"/>
      <c r="T286" s="170"/>
      <c r="U286" s="170"/>
      <c r="V286" s="170"/>
      <c r="W286" s="170"/>
      <c r="X286" s="170"/>
      <c r="Y286" s="169">
        <f t="shared" ref="Y286:BB286" si="114">$D286/SolarBookLife</f>
        <v>0</v>
      </c>
      <c r="Z286" s="169">
        <f t="shared" si="114"/>
        <v>0</v>
      </c>
      <c r="AA286" s="169">
        <f t="shared" si="114"/>
        <v>0</v>
      </c>
      <c r="AB286" s="169">
        <f t="shared" si="114"/>
        <v>0</v>
      </c>
      <c r="AC286" s="169">
        <f t="shared" si="114"/>
        <v>0</v>
      </c>
      <c r="AD286" s="169">
        <f t="shared" si="114"/>
        <v>0</v>
      </c>
      <c r="AE286" s="169">
        <f t="shared" si="114"/>
        <v>0</v>
      </c>
      <c r="AF286" s="169">
        <f t="shared" si="114"/>
        <v>0</v>
      </c>
      <c r="AG286" s="169">
        <f t="shared" si="114"/>
        <v>0</v>
      </c>
      <c r="AH286" s="169">
        <f t="shared" si="114"/>
        <v>0</v>
      </c>
      <c r="AI286" s="169">
        <f t="shared" si="114"/>
        <v>0</v>
      </c>
      <c r="AJ286" s="169">
        <f t="shared" si="114"/>
        <v>0</v>
      </c>
      <c r="AK286" s="169">
        <f t="shared" si="114"/>
        <v>0</v>
      </c>
      <c r="AL286" s="169">
        <f t="shared" si="114"/>
        <v>0</v>
      </c>
      <c r="AM286" s="169">
        <f t="shared" si="114"/>
        <v>0</v>
      </c>
      <c r="AN286" s="169">
        <f t="shared" si="114"/>
        <v>0</v>
      </c>
      <c r="AO286" s="169">
        <f t="shared" si="114"/>
        <v>0</v>
      </c>
      <c r="AP286" s="169">
        <f t="shared" si="114"/>
        <v>0</v>
      </c>
      <c r="AQ286" s="169">
        <f t="shared" si="114"/>
        <v>0</v>
      </c>
      <c r="AR286" s="169">
        <f t="shared" si="114"/>
        <v>0</v>
      </c>
      <c r="AS286" s="169">
        <f t="shared" si="114"/>
        <v>0</v>
      </c>
      <c r="AT286" s="169">
        <f t="shared" si="114"/>
        <v>0</v>
      </c>
      <c r="AU286" s="169">
        <f t="shared" si="114"/>
        <v>0</v>
      </c>
      <c r="AV286" s="169">
        <f t="shared" si="114"/>
        <v>0</v>
      </c>
      <c r="AW286" s="169">
        <f t="shared" si="114"/>
        <v>0</v>
      </c>
      <c r="AX286" s="169">
        <f t="shared" si="114"/>
        <v>0</v>
      </c>
      <c r="AY286" s="169">
        <f t="shared" si="114"/>
        <v>0</v>
      </c>
      <c r="AZ286" s="169">
        <f t="shared" si="114"/>
        <v>0</v>
      </c>
      <c r="BA286" s="169">
        <f t="shared" si="114"/>
        <v>0</v>
      </c>
      <c r="BB286" s="169">
        <f t="shared" si="114"/>
        <v>0</v>
      </c>
    </row>
    <row r="287" spans="1:55" x14ac:dyDescent="0.3">
      <c r="A287" s="162"/>
      <c r="B287" s="241"/>
      <c r="C287" s="230">
        <f t="shared" si="95"/>
        <v>1926</v>
      </c>
      <c r="D287" s="249"/>
      <c r="E287" s="242"/>
      <c r="F287" s="172"/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69">
        <f t="shared" ref="Z287:BC287" si="115">$D287/SolarBookLife</f>
        <v>0</v>
      </c>
      <c r="AA287" s="169">
        <f t="shared" si="115"/>
        <v>0</v>
      </c>
      <c r="AB287" s="169">
        <f t="shared" si="115"/>
        <v>0</v>
      </c>
      <c r="AC287" s="169">
        <f t="shared" si="115"/>
        <v>0</v>
      </c>
      <c r="AD287" s="169">
        <f t="shared" si="115"/>
        <v>0</v>
      </c>
      <c r="AE287" s="169">
        <f t="shared" si="115"/>
        <v>0</v>
      </c>
      <c r="AF287" s="169">
        <f t="shared" si="115"/>
        <v>0</v>
      </c>
      <c r="AG287" s="169">
        <f t="shared" si="115"/>
        <v>0</v>
      </c>
      <c r="AH287" s="169">
        <f t="shared" si="115"/>
        <v>0</v>
      </c>
      <c r="AI287" s="169">
        <f t="shared" si="115"/>
        <v>0</v>
      </c>
      <c r="AJ287" s="169">
        <f t="shared" si="115"/>
        <v>0</v>
      </c>
      <c r="AK287" s="169">
        <f t="shared" si="115"/>
        <v>0</v>
      </c>
      <c r="AL287" s="169">
        <f t="shared" si="115"/>
        <v>0</v>
      </c>
      <c r="AM287" s="169">
        <f t="shared" si="115"/>
        <v>0</v>
      </c>
      <c r="AN287" s="169">
        <f t="shared" si="115"/>
        <v>0</v>
      </c>
      <c r="AO287" s="169">
        <f t="shared" si="115"/>
        <v>0</v>
      </c>
      <c r="AP287" s="169">
        <f t="shared" si="115"/>
        <v>0</v>
      </c>
      <c r="AQ287" s="169">
        <f t="shared" si="115"/>
        <v>0</v>
      </c>
      <c r="AR287" s="169">
        <f t="shared" si="115"/>
        <v>0</v>
      </c>
      <c r="AS287" s="169">
        <f t="shared" si="115"/>
        <v>0</v>
      </c>
      <c r="AT287" s="169">
        <f t="shared" si="115"/>
        <v>0</v>
      </c>
      <c r="AU287" s="169">
        <f t="shared" si="115"/>
        <v>0</v>
      </c>
      <c r="AV287" s="169">
        <f t="shared" si="115"/>
        <v>0</v>
      </c>
      <c r="AW287" s="169">
        <f t="shared" si="115"/>
        <v>0</v>
      </c>
      <c r="AX287" s="169">
        <f t="shared" si="115"/>
        <v>0</v>
      </c>
      <c r="AY287" s="169">
        <f t="shared" si="115"/>
        <v>0</v>
      </c>
      <c r="AZ287" s="169">
        <f t="shared" si="115"/>
        <v>0</v>
      </c>
      <c r="BA287" s="169">
        <f t="shared" si="115"/>
        <v>0</v>
      </c>
      <c r="BB287" s="169">
        <f t="shared" si="115"/>
        <v>0</v>
      </c>
      <c r="BC287" s="169">
        <f t="shared" si="115"/>
        <v>0</v>
      </c>
    </row>
    <row r="288" spans="1:55" x14ac:dyDescent="0.3">
      <c r="A288" s="162"/>
      <c r="B288" s="241"/>
      <c r="C288" s="241"/>
      <c r="D288" s="242"/>
      <c r="E288" s="242"/>
      <c r="F288" s="243"/>
      <c r="G288" s="243"/>
      <c r="H288" s="243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53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</row>
    <row r="289" spans="1:53" x14ac:dyDescent="0.3">
      <c r="A289" s="40"/>
      <c r="B289" s="241"/>
      <c r="C289" s="242"/>
      <c r="D289" s="250" t="s">
        <v>117</v>
      </c>
      <c r="E289" s="242"/>
      <c r="F289" s="251">
        <f>-(SUM(F$267:F$287))</f>
        <v>0</v>
      </c>
      <c r="G289" s="252">
        <f>-(SUM(G$267:G$287))</f>
        <v>0</v>
      </c>
      <c r="H289" s="252">
        <f t="shared" ref="H289:BA289" si="116">-(SUM(H$267:H$287))</f>
        <v>-1054.5854695315784</v>
      </c>
      <c r="I289" s="252">
        <f t="shared" si="116"/>
        <v>-1054.5854695315784</v>
      </c>
      <c r="J289" s="252">
        <f t="shared" si="116"/>
        <v>-1054.5854695315784</v>
      </c>
      <c r="K289" s="252">
        <f t="shared" si="116"/>
        <v>-1054.5854695315784</v>
      </c>
      <c r="L289" s="252">
        <f t="shared" si="116"/>
        <v>-1054.5854695315784</v>
      </c>
      <c r="M289" s="252">
        <f t="shared" si="116"/>
        <v>-1054.5854695315784</v>
      </c>
      <c r="N289" s="252">
        <f t="shared" si="116"/>
        <v>-1054.5854695315784</v>
      </c>
      <c r="O289" s="252">
        <f t="shared" si="116"/>
        <v>-1054.5854695315784</v>
      </c>
      <c r="P289" s="252">
        <f t="shared" si="116"/>
        <v>-1054.5854695315784</v>
      </c>
      <c r="Q289" s="252">
        <f t="shared" si="116"/>
        <v>-1054.5854695315784</v>
      </c>
      <c r="R289" s="252">
        <f t="shared" si="116"/>
        <v>-1054.5854695315784</v>
      </c>
      <c r="S289" s="252">
        <f t="shared" si="116"/>
        <v>-1054.5854695315784</v>
      </c>
      <c r="T289" s="252">
        <f t="shared" si="116"/>
        <v>-1054.5854695315784</v>
      </c>
      <c r="U289" s="252">
        <f t="shared" si="116"/>
        <v>-1054.5854695315784</v>
      </c>
      <c r="V289" s="252">
        <f t="shared" si="116"/>
        <v>-1054.5854695315784</v>
      </c>
      <c r="W289" s="252">
        <f t="shared" si="116"/>
        <v>-1054.5854695315784</v>
      </c>
      <c r="X289" s="252">
        <f t="shared" si="116"/>
        <v>-1054.5854695315784</v>
      </c>
      <c r="Y289" s="252">
        <f t="shared" si="116"/>
        <v>-1054.5854695315784</v>
      </c>
      <c r="Z289" s="252">
        <f t="shared" si="116"/>
        <v>-1054.5854695315784</v>
      </c>
      <c r="AA289" s="252">
        <f t="shared" si="116"/>
        <v>-1054.5854695315784</v>
      </c>
      <c r="AB289" s="252">
        <f t="shared" si="116"/>
        <v>-1054.5854695315784</v>
      </c>
      <c r="AC289" s="252">
        <f t="shared" si="116"/>
        <v>-1054.5854695315784</v>
      </c>
      <c r="AD289" s="252">
        <f t="shared" si="116"/>
        <v>-1054.5854695315784</v>
      </c>
      <c r="AE289" s="252">
        <f t="shared" si="116"/>
        <v>-1054.5854695315784</v>
      </c>
      <c r="AF289" s="252">
        <f t="shared" si="116"/>
        <v>-1054.5854695315784</v>
      </c>
      <c r="AG289" s="252">
        <f t="shared" si="116"/>
        <v>-1054.5854695315784</v>
      </c>
      <c r="AH289" s="252">
        <f t="shared" si="116"/>
        <v>-1054.5854695315784</v>
      </c>
      <c r="AI289" s="252">
        <f t="shared" si="116"/>
        <v>-1054.5854695315784</v>
      </c>
      <c r="AJ289" s="252">
        <f t="shared" si="116"/>
        <v>-1054.5854695315784</v>
      </c>
      <c r="AK289" s="252">
        <f t="shared" si="116"/>
        <v>-1054.5854695315784</v>
      </c>
      <c r="AL289" s="252">
        <f t="shared" si="116"/>
        <v>0</v>
      </c>
      <c r="AM289" s="252">
        <f t="shared" si="116"/>
        <v>0</v>
      </c>
      <c r="AN289" s="252">
        <f t="shared" si="116"/>
        <v>0</v>
      </c>
      <c r="AO289" s="252">
        <f t="shared" si="116"/>
        <v>0</v>
      </c>
      <c r="AP289" s="252">
        <f t="shared" si="116"/>
        <v>0</v>
      </c>
      <c r="AQ289" s="252">
        <f t="shared" si="116"/>
        <v>0</v>
      </c>
      <c r="AR289" s="252">
        <f t="shared" si="116"/>
        <v>0</v>
      </c>
      <c r="AS289" s="252">
        <f t="shared" si="116"/>
        <v>0</v>
      </c>
      <c r="AT289" s="252">
        <f t="shared" si="116"/>
        <v>0</v>
      </c>
      <c r="AU289" s="252">
        <f t="shared" si="116"/>
        <v>0</v>
      </c>
      <c r="AV289" s="252">
        <f t="shared" si="116"/>
        <v>0</v>
      </c>
      <c r="AW289" s="252">
        <f t="shared" si="116"/>
        <v>0</v>
      </c>
      <c r="AX289" s="252">
        <f t="shared" si="116"/>
        <v>0</v>
      </c>
      <c r="AY289" s="252">
        <f t="shared" si="116"/>
        <v>0</v>
      </c>
      <c r="AZ289" s="252">
        <f t="shared" si="116"/>
        <v>0</v>
      </c>
      <c r="BA289" s="252">
        <f t="shared" si="116"/>
        <v>0</v>
      </c>
    </row>
    <row r="290" spans="1:53" x14ac:dyDescent="0.3">
      <c r="A290" s="40"/>
      <c r="B290" s="241"/>
      <c r="C290" s="242"/>
      <c r="D290" s="250" t="s">
        <v>118</v>
      </c>
      <c r="E290" s="242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</row>
    <row r="291" spans="1:53" x14ac:dyDescent="0.3">
      <c r="A291" s="40"/>
      <c r="B291" s="241"/>
      <c r="C291" s="242"/>
      <c r="D291" s="250"/>
      <c r="E291" s="242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</row>
    <row r="292" spans="1:53" x14ac:dyDescent="0.3">
      <c r="A292" s="40"/>
      <c r="B292" s="241"/>
      <c r="C292" s="242" t="s">
        <v>119</v>
      </c>
      <c r="D292" s="250"/>
      <c r="E292" s="242"/>
      <c r="F292" s="56">
        <v>0</v>
      </c>
      <c r="G292" s="56">
        <f t="shared" ref="G292:AX292" si="117">F295</f>
        <v>0</v>
      </c>
      <c r="H292" s="56">
        <f t="shared" si="117"/>
        <v>0</v>
      </c>
      <c r="I292" s="56">
        <f t="shared" si="117"/>
        <v>-30582.97861641577</v>
      </c>
      <c r="J292" s="56">
        <f t="shared" si="117"/>
        <v>-29528.393146884191</v>
      </c>
      <c r="K292" s="56">
        <f t="shared" si="117"/>
        <v>-28473.807677352612</v>
      </c>
      <c r="L292" s="56">
        <f t="shared" si="117"/>
        <v>-27419.222207821032</v>
      </c>
      <c r="M292" s="56">
        <f t="shared" si="117"/>
        <v>-26364.636738289453</v>
      </c>
      <c r="N292" s="56">
        <f t="shared" si="117"/>
        <v>-25310.051268757874</v>
      </c>
      <c r="O292" s="56">
        <f t="shared" si="117"/>
        <v>-24255.465799226295</v>
      </c>
      <c r="P292" s="56">
        <f t="shared" si="117"/>
        <v>-23200.880329694715</v>
      </c>
      <c r="Q292" s="56">
        <f t="shared" si="117"/>
        <v>-22146.294860163136</v>
      </c>
      <c r="R292" s="56">
        <f t="shared" si="117"/>
        <v>-21091.709390631557</v>
      </c>
      <c r="S292" s="56">
        <f t="shared" si="117"/>
        <v>-20037.123921099977</v>
      </c>
      <c r="T292" s="56">
        <f t="shared" si="117"/>
        <v>-18982.538451568398</v>
      </c>
      <c r="U292" s="56">
        <f t="shared" si="117"/>
        <v>-17927.952982036819</v>
      </c>
      <c r="V292" s="56">
        <f t="shared" si="117"/>
        <v>-16873.36751250524</v>
      </c>
      <c r="W292" s="56">
        <f t="shared" si="117"/>
        <v>-15818.78204297366</v>
      </c>
      <c r="X292" s="56">
        <f t="shared" si="117"/>
        <v>-14764.196573442081</v>
      </c>
      <c r="Y292" s="56">
        <f t="shared" si="117"/>
        <v>-13709.611103910502</v>
      </c>
      <c r="Z292" s="56">
        <f t="shared" si="117"/>
        <v>-12655.025634378922</v>
      </c>
      <c r="AA292" s="56">
        <f t="shared" si="117"/>
        <v>-11600.440164847343</v>
      </c>
      <c r="AB292" s="56">
        <f t="shared" si="117"/>
        <v>-10545.854695315764</v>
      </c>
      <c r="AC292" s="56">
        <f t="shared" si="117"/>
        <v>-9491.2692257841845</v>
      </c>
      <c r="AD292" s="56">
        <f t="shared" si="117"/>
        <v>-8436.6837562526052</v>
      </c>
      <c r="AE292" s="56">
        <f t="shared" si="117"/>
        <v>-7382.0982867210269</v>
      </c>
      <c r="AF292" s="56">
        <f t="shared" si="117"/>
        <v>-6327.5128171894485</v>
      </c>
      <c r="AG292" s="56">
        <f t="shared" si="117"/>
        <v>-5272.9273476578701</v>
      </c>
      <c r="AH292" s="56">
        <f t="shared" si="117"/>
        <v>-4218.3418781262917</v>
      </c>
      <c r="AI292" s="56">
        <f t="shared" si="117"/>
        <v>-3163.7564085947133</v>
      </c>
      <c r="AJ292" s="56">
        <f t="shared" si="117"/>
        <v>-2109.1709390631349</v>
      </c>
      <c r="AK292" s="56">
        <f t="shared" si="117"/>
        <v>-1054.5854695315566</v>
      </c>
      <c r="AL292" s="56">
        <f t="shared" si="117"/>
        <v>2.1827872842550278E-11</v>
      </c>
      <c r="AM292" s="56">
        <f t="shared" si="117"/>
        <v>2.1827872842550278E-11</v>
      </c>
      <c r="AN292" s="56">
        <f t="shared" si="117"/>
        <v>2.1827872842550278E-11</v>
      </c>
      <c r="AO292" s="56">
        <f t="shared" si="117"/>
        <v>2.1827872842550278E-11</v>
      </c>
      <c r="AP292" s="56">
        <f t="shared" si="117"/>
        <v>2.1827872842550278E-11</v>
      </c>
      <c r="AQ292" s="56">
        <f t="shared" si="117"/>
        <v>2.1827872842550278E-11</v>
      </c>
      <c r="AR292" s="56">
        <f t="shared" si="117"/>
        <v>2.1827872842550278E-11</v>
      </c>
      <c r="AS292" s="56">
        <f t="shared" si="117"/>
        <v>2.1827872842550278E-11</v>
      </c>
      <c r="AT292" s="56">
        <f t="shared" si="117"/>
        <v>2.1827872842550278E-11</v>
      </c>
      <c r="AU292" s="56">
        <f t="shared" si="117"/>
        <v>2.1827872842550278E-11</v>
      </c>
      <c r="AV292" s="56">
        <f t="shared" si="117"/>
        <v>2.1827872842550278E-11</v>
      </c>
      <c r="AW292" s="56">
        <f t="shared" si="117"/>
        <v>2.1827872842550278E-11</v>
      </c>
      <c r="AX292" s="56">
        <f t="shared" si="117"/>
        <v>2.1827872842550278E-11</v>
      </c>
    </row>
    <row r="293" spans="1:53" x14ac:dyDescent="0.3">
      <c r="A293" s="40"/>
      <c r="B293" s="241"/>
      <c r="C293" s="242" t="s">
        <v>120</v>
      </c>
      <c r="D293" s="250"/>
      <c r="E293" s="242"/>
      <c r="F293" s="56">
        <f t="array" ref="F293:Z293">-TRANSPOSE(D267:D287)</f>
        <v>0</v>
      </c>
      <c r="G293" s="56">
        <v>0</v>
      </c>
      <c r="H293" s="56">
        <v>-31637.56408594735</v>
      </c>
      <c r="I293" s="56">
        <v>0</v>
      </c>
      <c r="J293" s="56">
        <v>0</v>
      </c>
      <c r="K293" s="56">
        <v>0</v>
      </c>
      <c r="L293" s="56">
        <v>0</v>
      </c>
      <c r="M293" s="56">
        <v>0</v>
      </c>
      <c r="N293" s="56">
        <v>0</v>
      </c>
      <c r="O293" s="56">
        <v>0</v>
      </c>
      <c r="P293" s="56">
        <v>0</v>
      </c>
      <c r="Q293" s="56">
        <v>0</v>
      </c>
      <c r="R293" s="56">
        <v>0</v>
      </c>
      <c r="S293" s="56">
        <v>0</v>
      </c>
      <c r="T293" s="56">
        <v>0</v>
      </c>
      <c r="U293" s="56">
        <v>0</v>
      </c>
      <c r="V293" s="56">
        <v>0</v>
      </c>
      <c r="W293" s="56">
        <v>0</v>
      </c>
      <c r="X293" s="56">
        <v>0</v>
      </c>
      <c r="Y293" s="56">
        <v>0</v>
      </c>
      <c r="Z293" s="56">
        <v>0</v>
      </c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</row>
    <row r="294" spans="1:53" x14ac:dyDescent="0.3">
      <c r="A294" s="40"/>
      <c r="B294" s="241"/>
      <c r="C294" s="242" t="s">
        <v>121</v>
      </c>
      <c r="D294" s="250"/>
      <c r="E294" s="242"/>
      <c r="F294" s="56">
        <f>SUM(F266:F287)</f>
        <v>0</v>
      </c>
      <c r="G294" s="56">
        <f t="shared" ref="G294:AX294" si="118">SUM(G266:G286)</f>
        <v>0</v>
      </c>
      <c r="H294" s="56">
        <f t="shared" si="118"/>
        <v>1054.5854695315784</v>
      </c>
      <c r="I294" s="56">
        <f t="shared" si="118"/>
        <v>1054.5854695315784</v>
      </c>
      <c r="J294" s="56">
        <f t="shared" si="118"/>
        <v>1054.5854695315784</v>
      </c>
      <c r="K294" s="56">
        <f t="shared" si="118"/>
        <v>1054.5854695315784</v>
      </c>
      <c r="L294" s="56">
        <f t="shared" si="118"/>
        <v>1054.5854695315784</v>
      </c>
      <c r="M294" s="56">
        <f t="shared" si="118"/>
        <v>1054.5854695315784</v>
      </c>
      <c r="N294" s="56">
        <f t="shared" si="118"/>
        <v>1054.5854695315784</v>
      </c>
      <c r="O294" s="56">
        <f t="shared" si="118"/>
        <v>1054.5854695315784</v>
      </c>
      <c r="P294" s="56">
        <f t="shared" si="118"/>
        <v>1054.5854695315784</v>
      </c>
      <c r="Q294" s="56">
        <f t="shared" si="118"/>
        <v>1054.5854695315784</v>
      </c>
      <c r="R294" s="56">
        <f t="shared" si="118"/>
        <v>1054.5854695315784</v>
      </c>
      <c r="S294" s="56">
        <f t="shared" si="118"/>
        <v>1054.5854695315784</v>
      </c>
      <c r="T294" s="56">
        <f t="shared" si="118"/>
        <v>1054.5854695315784</v>
      </c>
      <c r="U294" s="56">
        <f t="shared" si="118"/>
        <v>1054.5854695315784</v>
      </c>
      <c r="V294" s="56">
        <f t="shared" si="118"/>
        <v>1054.5854695315784</v>
      </c>
      <c r="W294" s="56">
        <f t="shared" si="118"/>
        <v>1054.5854695315784</v>
      </c>
      <c r="X294" s="56">
        <f t="shared" si="118"/>
        <v>1054.5854695315784</v>
      </c>
      <c r="Y294" s="56">
        <f t="shared" si="118"/>
        <v>1054.5854695315784</v>
      </c>
      <c r="Z294" s="56">
        <f t="shared" si="118"/>
        <v>1054.5854695315784</v>
      </c>
      <c r="AA294" s="56">
        <f t="shared" si="118"/>
        <v>1054.5854695315784</v>
      </c>
      <c r="AB294" s="56">
        <f t="shared" si="118"/>
        <v>1054.5854695315784</v>
      </c>
      <c r="AC294" s="56">
        <f t="shared" si="118"/>
        <v>1054.5854695315784</v>
      </c>
      <c r="AD294" s="56">
        <f t="shared" si="118"/>
        <v>1054.5854695315784</v>
      </c>
      <c r="AE294" s="56">
        <f t="shared" si="118"/>
        <v>1054.5854695315784</v>
      </c>
      <c r="AF294" s="56">
        <f t="shared" si="118"/>
        <v>1054.5854695315784</v>
      </c>
      <c r="AG294" s="56">
        <f t="shared" si="118"/>
        <v>1054.5854695315784</v>
      </c>
      <c r="AH294" s="56">
        <f t="shared" si="118"/>
        <v>1054.5854695315784</v>
      </c>
      <c r="AI294" s="56">
        <f t="shared" si="118"/>
        <v>1054.5854695315784</v>
      </c>
      <c r="AJ294" s="56">
        <f t="shared" si="118"/>
        <v>1054.5854695315784</v>
      </c>
      <c r="AK294" s="56">
        <f t="shared" si="118"/>
        <v>1054.5854695315784</v>
      </c>
      <c r="AL294" s="56">
        <f t="shared" si="118"/>
        <v>0</v>
      </c>
      <c r="AM294" s="56">
        <f t="shared" si="118"/>
        <v>0</v>
      </c>
      <c r="AN294" s="56">
        <f t="shared" si="118"/>
        <v>0</v>
      </c>
      <c r="AO294" s="56">
        <f t="shared" si="118"/>
        <v>0</v>
      </c>
      <c r="AP294" s="56">
        <f t="shared" si="118"/>
        <v>0</v>
      </c>
      <c r="AQ294" s="56">
        <f t="shared" si="118"/>
        <v>0</v>
      </c>
      <c r="AR294" s="56">
        <f t="shared" si="118"/>
        <v>0</v>
      </c>
      <c r="AS294" s="56">
        <f t="shared" si="118"/>
        <v>0</v>
      </c>
      <c r="AT294" s="56">
        <f t="shared" si="118"/>
        <v>0</v>
      </c>
      <c r="AU294" s="56">
        <f t="shared" si="118"/>
        <v>0</v>
      </c>
      <c r="AV294" s="56">
        <f t="shared" si="118"/>
        <v>0</v>
      </c>
      <c r="AW294" s="56">
        <f t="shared" si="118"/>
        <v>0</v>
      </c>
      <c r="AX294" s="56">
        <f t="shared" si="118"/>
        <v>0</v>
      </c>
    </row>
    <row r="295" spans="1:53" x14ac:dyDescent="0.3">
      <c r="A295" s="40"/>
      <c r="B295" s="241"/>
      <c r="C295" s="242" t="s">
        <v>122</v>
      </c>
      <c r="D295" s="250"/>
      <c r="E295" s="242"/>
      <c r="F295" s="253">
        <f t="shared" ref="F295:AX295" si="119">SUM(F292:F294)</f>
        <v>0</v>
      </c>
      <c r="G295" s="253">
        <f t="shared" si="119"/>
        <v>0</v>
      </c>
      <c r="H295" s="253">
        <f t="shared" si="119"/>
        <v>-30582.97861641577</v>
      </c>
      <c r="I295" s="253">
        <f t="shared" si="119"/>
        <v>-29528.393146884191</v>
      </c>
      <c r="J295" s="253">
        <f t="shared" si="119"/>
        <v>-28473.807677352612</v>
      </c>
      <c r="K295" s="253">
        <f t="shared" si="119"/>
        <v>-27419.222207821032</v>
      </c>
      <c r="L295" s="253">
        <f t="shared" si="119"/>
        <v>-26364.636738289453</v>
      </c>
      <c r="M295" s="253">
        <f t="shared" si="119"/>
        <v>-25310.051268757874</v>
      </c>
      <c r="N295" s="253">
        <f t="shared" si="119"/>
        <v>-24255.465799226295</v>
      </c>
      <c r="O295" s="253">
        <f t="shared" si="119"/>
        <v>-23200.880329694715</v>
      </c>
      <c r="P295" s="253">
        <f t="shared" si="119"/>
        <v>-22146.294860163136</v>
      </c>
      <c r="Q295" s="253">
        <f t="shared" si="119"/>
        <v>-21091.709390631557</v>
      </c>
      <c r="R295" s="253">
        <f t="shared" si="119"/>
        <v>-20037.123921099977</v>
      </c>
      <c r="S295" s="253">
        <f t="shared" si="119"/>
        <v>-18982.538451568398</v>
      </c>
      <c r="T295" s="253">
        <f t="shared" si="119"/>
        <v>-17927.952982036819</v>
      </c>
      <c r="U295" s="253">
        <f t="shared" si="119"/>
        <v>-16873.36751250524</v>
      </c>
      <c r="V295" s="253">
        <f t="shared" si="119"/>
        <v>-15818.78204297366</v>
      </c>
      <c r="W295" s="253">
        <f t="shared" si="119"/>
        <v>-14764.196573442081</v>
      </c>
      <c r="X295" s="253">
        <f t="shared" si="119"/>
        <v>-13709.611103910502</v>
      </c>
      <c r="Y295" s="253">
        <f t="shared" si="119"/>
        <v>-12655.025634378922</v>
      </c>
      <c r="Z295" s="253">
        <f t="shared" si="119"/>
        <v>-11600.440164847343</v>
      </c>
      <c r="AA295" s="253">
        <f t="shared" si="119"/>
        <v>-10545.854695315764</v>
      </c>
      <c r="AB295" s="253">
        <f t="shared" si="119"/>
        <v>-9491.2692257841845</v>
      </c>
      <c r="AC295" s="253">
        <f t="shared" si="119"/>
        <v>-8436.6837562526052</v>
      </c>
      <c r="AD295" s="253">
        <f t="shared" si="119"/>
        <v>-7382.0982867210269</v>
      </c>
      <c r="AE295" s="253">
        <f t="shared" si="119"/>
        <v>-6327.5128171894485</v>
      </c>
      <c r="AF295" s="253">
        <f t="shared" si="119"/>
        <v>-5272.9273476578701</v>
      </c>
      <c r="AG295" s="253">
        <f t="shared" si="119"/>
        <v>-4218.3418781262917</v>
      </c>
      <c r="AH295" s="253">
        <f t="shared" si="119"/>
        <v>-3163.7564085947133</v>
      </c>
      <c r="AI295" s="253">
        <f t="shared" si="119"/>
        <v>-2109.1709390631349</v>
      </c>
      <c r="AJ295" s="253">
        <f t="shared" si="119"/>
        <v>-1054.5854695315566</v>
      </c>
      <c r="AK295" s="253">
        <f t="shared" si="119"/>
        <v>2.1827872842550278E-11</v>
      </c>
      <c r="AL295" s="253">
        <f t="shared" si="119"/>
        <v>2.1827872842550278E-11</v>
      </c>
      <c r="AM295" s="253">
        <f t="shared" si="119"/>
        <v>2.1827872842550278E-11</v>
      </c>
      <c r="AN295" s="253">
        <f t="shared" si="119"/>
        <v>2.1827872842550278E-11</v>
      </c>
      <c r="AO295" s="253">
        <f t="shared" si="119"/>
        <v>2.1827872842550278E-11</v>
      </c>
      <c r="AP295" s="253">
        <f t="shared" si="119"/>
        <v>2.1827872842550278E-11</v>
      </c>
      <c r="AQ295" s="253">
        <f t="shared" si="119"/>
        <v>2.1827872842550278E-11</v>
      </c>
      <c r="AR295" s="253">
        <f t="shared" si="119"/>
        <v>2.1827872842550278E-11</v>
      </c>
      <c r="AS295" s="253">
        <f t="shared" si="119"/>
        <v>2.1827872842550278E-11</v>
      </c>
      <c r="AT295" s="253">
        <f t="shared" si="119"/>
        <v>2.1827872842550278E-11</v>
      </c>
      <c r="AU295" s="253">
        <f t="shared" si="119"/>
        <v>2.1827872842550278E-11</v>
      </c>
      <c r="AV295" s="253">
        <f t="shared" si="119"/>
        <v>2.1827872842550278E-11</v>
      </c>
      <c r="AW295" s="253">
        <f t="shared" si="119"/>
        <v>2.1827872842550278E-11</v>
      </c>
      <c r="AX295" s="253">
        <f t="shared" si="119"/>
        <v>2.1827872842550278E-11</v>
      </c>
    </row>
    <row r="296" spans="1:53" x14ac:dyDescent="0.3">
      <c r="A296" s="40"/>
      <c r="B296" s="241"/>
      <c r="C296" s="242" t="s">
        <v>123</v>
      </c>
      <c r="D296" s="250"/>
      <c r="E296" s="242"/>
      <c r="F296" s="56">
        <f>AVERAGE(E295:F295)</f>
        <v>0</v>
      </c>
      <c r="G296" s="56">
        <f>SUM(G292:G293)+G294/2</f>
        <v>0</v>
      </c>
      <c r="H296" s="56">
        <f t="shared" ref="H296:AW296" si="120">SUM(H292:H293)+H294/2</f>
        <v>-31110.27135118156</v>
      </c>
      <c r="I296" s="56">
        <f t="shared" si="120"/>
        <v>-30055.685881649981</v>
      </c>
      <c r="J296" s="56">
        <f t="shared" si="120"/>
        <v>-29001.100412118401</v>
      </c>
      <c r="K296" s="56">
        <f t="shared" si="120"/>
        <v>-27946.514942586822</v>
      </c>
      <c r="L296" s="56">
        <f t="shared" si="120"/>
        <v>-26891.929473055243</v>
      </c>
      <c r="M296" s="56">
        <f t="shared" si="120"/>
        <v>-25837.344003523664</v>
      </c>
      <c r="N296" s="56">
        <f t="shared" si="120"/>
        <v>-24782.758533992084</v>
      </c>
      <c r="O296" s="56">
        <f t="shared" si="120"/>
        <v>-23728.173064460505</v>
      </c>
      <c r="P296" s="56">
        <f t="shared" si="120"/>
        <v>-22673.587594928926</v>
      </c>
      <c r="Q296" s="56">
        <f t="shared" si="120"/>
        <v>-21619.002125397346</v>
      </c>
      <c r="R296" s="56">
        <f t="shared" si="120"/>
        <v>-20564.416655865767</v>
      </c>
      <c r="S296" s="56">
        <f t="shared" si="120"/>
        <v>-19509.831186334188</v>
      </c>
      <c r="T296" s="56">
        <f t="shared" si="120"/>
        <v>-18455.245716802609</v>
      </c>
      <c r="U296" s="56">
        <f t="shared" si="120"/>
        <v>-17400.660247271029</v>
      </c>
      <c r="V296" s="56">
        <f t="shared" si="120"/>
        <v>-16346.07477773945</v>
      </c>
      <c r="W296" s="56">
        <f t="shared" si="120"/>
        <v>-15291.489308207871</v>
      </c>
      <c r="X296" s="56">
        <f t="shared" si="120"/>
        <v>-14236.903838676291</v>
      </c>
      <c r="Y296" s="56">
        <f t="shared" si="120"/>
        <v>-13182.318369144712</v>
      </c>
      <c r="Z296" s="56">
        <f t="shared" si="120"/>
        <v>-12127.732899613133</v>
      </c>
      <c r="AA296" s="56">
        <f t="shared" si="120"/>
        <v>-11073.147430081553</v>
      </c>
      <c r="AB296" s="56">
        <f t="shared" si="120"/>
        <v>-10018.561960549974</v>
      </c>
      <c r="AC296" s="56">
        <f t="shared" si="120"/>
        <v>-8963.9764910183949</v>
      </c>
      <c r="AD296" s="56">
        <f t="shared" si="120"/>
        <v>-7909.3910214868156</v>
      </c>
      <c r="AE296" s="56">
        <f t="shared" si="120"/>
        <v>-6854.8055519552381</v>
      </c>
      <c r="AF296" s="56">
        <f t="shared" si="120"/>
        <v>-5800.2200824236588</v>
      </c>
      <c r="AG296" s="56">
        <f t="shared" si="120"/>
        <v>-4745.6346128920813</v>
      </c>
      <c r="AH296" s="56">
        <f t="shared" si="120"/>
        <v>-3691.0491433605025</v>
      </c>
      <c r="AI296" s="56">
        <f t="shared" si="120"/>
        <v>-2636.4636738289241</v>
      </c>
      <c r="AJ296" s="56">
        <f t="shared" si="120"/>
        <v>-1581.8782042973457</v>
      </c>
      <c r="AK296" s="56">
        <f t="shared" si="120"/>
        <v>-527.29273476576736</v>
      </c>
      <c r="AL296" s="56">
        <f t="shared" si="120"/>
        <v>2.1827872842550278E-11</v>
      </c>
      <c r="AM296" s="56">
        <f t="shared" si="120"/>
        <v>2.1827872842550278E-11</v>
      </c>
      <c r="AN296" s="56">
        <f t="shared" si="120"/>
        <v>2.1827872842550278E-11</v>
      </c>
      <c r="AO296" s="56">
        <f t="shared" si="120"/>
        <v>2.1827872842550278E-11</v>
      </c>
      <c r="AP296" s="56">
        <f t="shared" si="120"/>
        <v>2.1827872842550278E-11</v>
      </c>
      <c r="AQ296" s="56">
        <f t="shared" si="120"/>
        <v>2.1827872842550278E-11</v>
      </c>
      <c r="AR296" s="56">
        <f t="shared" si="120"/>
        <v>2.1827872842550278E-11</v>
      </c>
      <c r="AS296" s="56">
        <f t="shared" si="120"/>
        <v>2.1827872842550278E-11</v>
      </c>
      <c r="AT296" s="56">
        <f t="shared" si="120"/>
        <v>2.1827872842550278E-11</v>
      </c>
      <c r="AU296" s="56">
        <f t="shared" si="120"/>
        <v>2.1827872842550278E-11</v>
      </c>
      <c r="AV296" s="56">
        <f t="shared" si="120"/>
        <v>2.1827872842550278E-11</v>
      </c>
      <c r="AW296" s="56">
        <f t="shared" si="120"/>
        <v>2.1827872842550278E-11</v>
      </c>
      <c r="AX296" s="56">
        <f>AVERAGE(AW295:AX295)</f>
        <v>2.1827872842550278E-11</v>
      </c>
    </row>
    <row r="297" spans="1:53" x14ac:dyDescent="0.3"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</row>
    <row r="298" spans="1:53" x14ac:dyDescent="0.3">
      <c r="A298" s="3"/>
      <c r="B298" s="239"/>
      <c r="C298" s="242"/>
      <c r="D298" s="242"/>
      <c r="E298" s="6"/>
      <c r="F298" s="98"/>
      <c r="G298" s="9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</row>
    <row r="299" spans="1:53" x14ac:dyDescent="0.3">
      <c r="A299" s="3"/>
      <c r="B299" s="239"/>
      <c r="C299" s="242"/>
      <c r="D299" s="242" t="s">
        <v>118</v>
      </c>
      <c r="E299" s="6"/>
      <c r="F299" s="254"/>
      <c r="G299" s="254"/>
      <c r="H299" s="254"/>
      <c r="I299" s="254"/>
      <c r="J299" s="254"/>
      <c r="K299" s="254"/>
      <c r="L299" s="254"/>
      <c r="M299" s="254"/>
      <c r="N299" s="254"/>
      <c r="O299" s="254"/>
      <c r="P299" s="254"/>
      <c r="Q299" s="254"/>
      <c r="R299" s="254"/>
      <c r="S299" s="254"/>
      <c r="T299" s="254"/>
      <c r="U299" s="254"/>
      <c r="V299" s="254"/>
      <c r="W299" s="254"/>
      <c r="X299" s="254"/>
      <c r="Y299" s="254"/>
      <c r="Z299" s="2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</row>
    <row r="300" spans="1:53" x14ac:dyDescent="0.3">
      <c r="A300" s="3"/>
      <c r="B300" s="239"/>
      <c r="C300" s="242"/>
      <c r="D300" s="242"/>
      <c r="E300" s="6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</row>
    <row r="301" spans="1:53" x14ac:dyDescent="0.3">
      <c r="A301" s="3"/>
      <c r="B301" s="239" t="s">
        <v>124</v>
      </c>
      <c r="C301" s="242"/>
      <c r="D301" s="242"/>
      <c r="E301" s="242"/>
      <c r="F301" s="243"/>
      <c r="G301" s="243"/>
      <c r="H301" s="243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38"/>
      <c r="AB301" s="238"/>
      <c r="AC301" s="238"/>
      <c r="AD301" s="238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</row>
    <row r="302" spans="1:53" x14ac:dyDescent="0.3">
      <c r="A302" s="162"/>
      <c r="B302" s="241"/>
      <c r="C302" s="241"/>
      <c r="D302" s="242"/>
      <c r="E302" s="242"/>
      <c r="F302" s="243"/>
      <c r="G302" s="243"/>
      <c r="H302" s="243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38"/>
      <c r="AB302" s="238"/>
      <c r="AC302" s="238"/>
      <c r="AD302" s="238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</row>
    <row r="303" spans="1:53" x14ac:dyDescent="0.3">
      <c r="A303" s="162"/>
      <c r="C303" s="241" t="s">
        <v>104</v>
      </c>
      <c r="D303" s="241" t="s">
        <v>125</v>
      </c>
      <c r="E303" s="242"/>
      <c r="F303" s="243"/>
      <c r="G303" s="243"/>
      <c r="H303" s="243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54"/>
      <c r="AB303" s="238"/>
      <c r="AC303" s="238"/>
      <c r="AD303" s="238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</row>
    <row r="304" spans="1:53" x14ac:dyDescent="0.3">
      <c r="A304" s="162"/>
      <c r="C304" s="220">
        <f>StartDate</f>
        <v>2023</v>
      </c>
      <c r="D304" s="255">
        <f>[1]Assumptions!C$112</f>
        <v>0</v>
      </c>
      <c r="E304" s="242"/>
      <c r="F304" s="169">
        <v>0</v>
      </c>
      <c r="G304" s="169">
        <v>0</v>
      </c>
      <c r="H304" s="169">
        <v>0</v>
      </c>
      <c r="I304" s="169">
        <v>0</v>
      </c>
      <c r="J304" s="169">
        <v>0</v>
      </c>
      <c r="K304" s="169">
        <v>0</v>
      </c>
      <c r="L304" s="169">
        <v>0</v>
      </c>
      <c r="M304" s="169">
        <v>0</v>
      </c>
      <c r="N304" s="169">
        <v>0</v>
      </c>
      <c r="O304" s="169">
        <v>0</v>
      </c>
      <c r="P304" s="166"/>
      <c r="Q304" s="166"/>
      <c r="R304" s="166"/>
      <c r="S304" s="166"/>
      <c r="T304" s="166"/>
      <c r="U304" s="166"/>
      <c r="V304" s="166"/>
      <c r="W304" s="166"/>
      <c r="X304" s="166"/>
      <c r="Y304" s="166"/>
      <c r="Z304" s="245"/>
      <c r="AA304" s="54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</row>
    <row r="305" spans="1:50" x14ac:dyDescent="0.3">
      <c r="A305" s="162"/>
      <c r="C305" s="226">
        <f>C304+1</f>
        <v>2024</v>
      </c>
      <c r="D305" s="246">
        <f>[1]Assumptions!D$112</f>
        <v>0</v>
      </c>
      <c r="E305" s="242"/>
      <c r="F305" s="168"/>
      <c r="G305" s="169">
        <v>0</v>
      </c>
      <c r="H305" s="169">
        <v>0</v>
      </c>
      <c r="I305" s="169">
        <v>0</v>
      </c>
      <c r="J305" s="169">
        <v>0</v>
      </c>
      <c r="K305" s="169">
        <v>0</v>
      </c>
      <c r="L305" s="169">
        <v>0</v>
      </c>
      <c r="M305" s="169">
        <v>0</v>
      </c>
      <c r="N305" s="169">
        <v>0</v>
      </c>
      <c r="O305" s="169">
        <v>0</v>
      </c>
      <c r="P305" s="169">
        <v>0</v>
      </c>
      <c r="Q305" s="170"/>
      <c r="R305" s="170"/>
      <c r="S305" s="170"/>
      <c r="T305" s="170"/>
      <c r="U305" s="170"/>
      <c r="V305" s="170"/>
      <c r="W305" s="170"/>
      <c r="X305" s="170"/>
      <c r="Y305" s="170"/>
      <c r="Z305" s="247"/>
      <c r="AA305" s="54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</row>
    <row r="306" spans="1:50" x14ac:dyDescent="0.3">
      <c r="A306" s="162"/>
      <c r="C306" s="226">
        <f t="shared" ref="C306:C324" si="121">C305+1</f>
        <v>2025</v>
      </c>
      <c r="D306" s="246">
        <f>[1]Assumptions!E$112</f>
        <v>0</v>
      </c>
      <c r="E306" s="242"/>
      <c r="F306" s="168"/>
      <c r="G306" s="170"/>
      <c r="H306" s="169">
        <v>0</v>
      </c>
      <c r="I306" s="169">
        <v>0</v>
      </c>
      <c r="J306" s="169">
        <v>0</v>
      </c>
      <c r="K306" s="169">
        <v>0</v>
      </c>
      <c r="L306" s="169">
        <v>0</v>
      </c>
      <c r="M306" s="169">
        <v>0</v>
      </c>
      <c r="N306" s="169">
        <v>0</v>
      </c>
      <c r="O306" s="169">
        <v>0</v>
      </c>
      <c r="P306" s="169">
        <v>0</v>
      </c>
      <c r="Q306" s="169">
        <v>0</v>
      </c>
      <c r="R306" s="170"/>
      <c r="S306" s="170"/>
      <c r="T306" s="170"/>
      <c r="U306" s="170"/>
      <c r="V306" s="170"/>
      <c r="W306" s="170"/>
      <c r="X306" s="170"/>
      <c r="Y306" s="170"/>
      <c r="Z306" s="247"/>
      <c r="AA306" s="54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</row>
    <row r="307" spans="1:50" x14ac:dyDescent="0.3">
      <c r="A307" s="162"/>
      <c r="C307" s="226">
        <f t="shared" si="121"/>
        <v>2026</v>
      </c>
      <c r="D307" s="246">
        <f>[1]Assumptions!F$112</f>
        <v>0</v>
      </c>
      <c r="E307" s="242"/>
      <c r="F307" s="168"/>
      <c r="G307" s="170"/>
      <c r="H307" s="170"/>
      <c r="I307" s="169">
        <v>0</v>
      </c>
      <c r="J307" s="169">
        <v>0</v>
      </c>
      <c r="K307" s="169">
        <v>0</v>
      </c>
      <c r="L307" s="169">
        <v>0</v>
      </c>
      <c r="M307" s="169">
        <v>0</v>
      </c>
      <c r="N307" s="169">
        <v>0</v>
      </c>
      <c r="O307" s="169">
        <v>0</v>
      </c>
      <c r="P307" s="169">
        <v>0</v>
      </c>
      <c r="Q307" s="169">
        <v>0</v>
      </c>
      <c r="R307" s="169">
        <v>0</v>
      </c>
      <c r="S307" s="170"/>
      <c r="T307" s="170"/>
      <c r="U307" s="170"/>
      <c r="V307" s="170"/>
      <c r="W307" s="170"/>
      <c r="X307" s="170"/>
      <c r="Y307" s="170"/>
      <c r="Z307" s="247"/>
      <c r="AA307" s="54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</row>
    <row r="308" spans="1:50" x14ac:dyDescent="0.3">
      <c r="A308" s="162"/>
      <c r="C308" s="226">
        <f t="shared" si="121"/>
        <v>2027</v>
      </c>
      <c r="D308" s="246">
        <f>[1]Assumptions!G$112</f>
        <v>0</v>
      </c>
      <c r="E308" s="242"/>
      <c r="F308" s="168"/>
      <c r="G308" s="170"/>
      <c r="H308" s="170"/>
      <c r="I308" s="170"/>
      <c r="J308" s="169">
        <v>0</v>
      </c>
      <c r="K308" s="169">
        <v>0</v>
      </c>
      <c r="L308" s="169">
        <v>0</v>
      </c>
      <c r="M308" s="169">
        <v>0</v>
      </c>
      <c r="N308" s="169">
        <v>0</v>
      </c>
      <c r="O308" s="169">
        <v>0</v>
      </c>
      <c r="P308" s="169">
        <v>0</v>
      </c>
      <c r="Q308" s="169">
        <v>0</v>
      </c>
      <c r="R308" s="169">
        <v>0</v>
      </c>
      <c r="S308" s="169">
        <v>0</v>
      </c>
      <c r="T308" s="170"/>
      <c r="U308" s="170"/>
      <c r="V308" s="170"/>
      <c r="W308" s="170"/>
      <c r="X308" s="170"/>
      <c r="Y308" s="170"/>
      <c r="Z308" s="247"/>
      <c r="AA308" s="54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56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</row>
    <row r="309" spans="1:50" x14ac:dyDescent="0.3">
      <c r="A309" s="162"/>
      <c r="C309" s="226">
        <f t="shared" si="121"/>
        <v>2028</v>
      </c>
      <c r="D309" s="246">
        <f>[1]Assumptions!H$112</f>
        <v>0</v>
      </c>
      <c r="E309" s="242"/>
      <c r="F309" s="168"/>
      <c r="G309" s="170"/>
      <c r="H309" s="170"/>
      <c r="I309" s="170"/>
      <c r="J309" s="170"/>
      <c r="K309" s="169">
        <v>0</v>
      </c>
      <c r="L309" s="169">
        <v>0</v>
      </c>
      <c r="M309" s="169">
        <v>0</v>
      </c>
      <c r="N309" s="169">
        <v>0</v>
      </c>
      <c r="O309" s="169">
        <v>0</v>
      </c>
      <c r="P309" s="169">
        <v>0</v>
      </c>
      <c r="Q309" s="169">
        <v>0</v>
      </c>
      <c r="R309" s="169">
        <v>0</v>
      </c>
      <c r="S309" s="169">
        <v>0</v>
      </c>
      <c r="T309" s="169">
        <v>0</v>
      </c>
      <c r="U309" s="170"/>
      <c r="V309" s="170"/>
      <c r="W309" s="170"/>
      <c r="X309" s="170"/>
      <c r="Y309" s="170"/>
      <c r="Z309" s="247"/>
      <c r="AA309" s="54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56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</row>
    <row r="310" spans="1:50" x14ac:dyDescent="0.3">
      <c r="A310" s="162"/>
      <c r="C310" s="226">
        <f t="shared" si="121"/>
        <v>2029</v>
      </c>
      <c r="D310" s="246">
        <f>[1]Assumptions!I$112</f>
        <v>0</v>
      </c>
      <c r="E310" s="242"/>
      <c r="F310" s="168"/>
      <c r="G310" s="170"/>
      <c r="H310" s="170"/>
      <c r="I310" s="170"/>
      <c r="J310" s="170"/>
      <c r="K310" s="170"/>
      <c r="L310" s="169">
        <v>0</v>
      </c>
      <c r="M310" s="169">
        <v>0</v>
      </c>
      <c r="N310" s="169">
        <v>0</v>
      </c>
      <c r="O310" s="169">
        <v>0</v>
      </c>
      <c r="P310" s="169">
        <v>0</v>
      </c>
      <c r="Q310" s="169">
        <v>0</v>
      </c>
      <c r="R310" s="169">
        <v>0</v>
      </c>
      <c r="S310" s="169">
        <v>0</v>
      </c>
      <c r="T310" s="169">
        <v>0</v>
      </c>
      <c r="U310" s="169">
        <v>0</v>
      </c>
      <c r="V310" s="170"/>
      <c r="W310" s="170"/>
      <c r="X310" s="170"/>
      <c r="Y310" s="170"/>
      <c r="Z310" s="247"/>
      <c r="AA310" s="54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</row>
    <row r="311" spans="1:50" x14ac:dyDescent="0.3">
      <c r="A311" s="162"/>
      <c r="C311" s="226">
        <f t="shared" si="121"/>
        <v>2030</v>
      </c>
      <c r="D311" s="246">
        <f>[1]Assumptions!J$112</f>
        <v>0</v>
      </c>
      <c r="E311" s="242"/>
      <c r="F311" s="168"/>
      <c r="G311" s="170"/>
      <c r="H311" s="170"/>
      <c r="I311" s="170"/>
      <c r="J311" s="170"/>
      <c r="K311" s="170"/>
      <c r="L311" s="170"/>
      <c r="M311" s="169">
        <v>0</v>
      </c>
      <c r="N311" s="169">
        <v>0</v>
      </c>
      <c r="O311" s="169">
        <v>0</v>
      </c>
      <c r="P311" s="169">
        <v>0</v>
      </c>
      <c r="Q311" s="169">
        <v>0</v>
      </c>
      <c r="R311" s="169">
        <v>0</v>
      </c>
      <c r="S311" s="169">
        <v>0</v>
      </c>
      <c r="T311" s="169">
        <v>0</v>
      </c>
      <c r="U311" s="169">
        <v>0</v>
      </c>
      <c r="V311" s="169">
        <v>0</v>
      </c>
      <c r="W311" s="170"/>
      <c r="X311" s="170"/>
      <c r="Y311" s="170"/>
      <c r="Z311" s="247"/>
      <c r="AA311" s="54"/>
      <c r="AB311" s="56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  <c r="AM311" s="56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</row>
    <row r="312" spans="1:50" x14ac:dyDescent="0.3">
      <c r="A312" s="162"/>
      <c r="C312" s="226">
        <f t="shared" si="121"/>
        <v>2031</v>
      </c>
      <c r="D312" s="246">
        <f>[1]Assumptions!K$112</f>
        <v>0</v>
      </c>
      <c r="E312" s="242"/>
      <c r="F312" s="168"/>
      <c r="G312" s="170"/>
      <c r="H312" s="170"/>
      <c r="I312" s="170"/>
      <c r="J312" s="170"/>
      <c r="K312" s="170"/>
      <c r="L312" s="170"/>
      <c r="M312" s="170"/>
      <c r="N312" s="169">
        <v>0</v>
      </c>
      <c r="O312" s="169">
        <v>0</v>
      </c>
      <c r="P312" s="169">
        <v>0</v>
      </c>
      <c r="Q312" s="169">
        <v>0</v>
      </c>
      <c r="R312" s="169">
        <v>0</v>
      </c>
      <c r="S312" s="169">
        <v>0</v>
      </c>
      <c r="T312" s="169">
        <v>0</v>
      </c>
      <c r="U312" s="169">
        <v>0</v>
      </c>
      <c r="V312" s="169">
        <v>0</v>
      </c>
      <c r="W312" s="169">
        <v>0</v>
      </c>
      <c r="X312" s="170"/>
      <c r="Y312" s="170"/>
      <c r="Z312" s="247"/>
      <c r="AA312" s="54"/>
      <c r="AB312" s="56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  <c r="AM312" s="56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</row>
    <row r="313" spans="1:50" x14ac:dyDescent="0.3">
      <c r="A313" s="162"/>
      <c r="C313" s="226">
        <f t="shared" si="121"/>
        <v>2032</v>
      </c>
      <c r="D313" s="246">
        <f>[1]Assumptions!L$112</f>
        <v>0</v>
      </c>
      <c r="E313" s="242"/>
      <c r="F313" s="168"/>
      <c r="G313" s="170"/>
      <c r="H313" s="170"/>
      <c r="I313" s="170"/>
      <c r="J313" s="170"/>
      <c r="K313" s="170"/>
      <c r="L313" s="170"/>
      <c r="M313" s="170"/>
      <c r="N313" s="170"/>
      <c r="O313" s="169">
        <v>0</v>
      </c>
      <c r="P313" s="169">
        <v>0</v>
      </c>
      <c r="Q313" s="169">
        <v>0</v>
      </c>
      <c r="R313" s="169">
        <v>0</v>
      </c>
      <c r="S313" s="169">
        <v>0</v>
      </c>
      <c r="T313" s="169">
        <v>0</v>
      </c>
      <c r="U313" s="169">
        <v>0</v>
      </c>
      <c r="V313" s="169">
        <v>0</v>
      </c>
      <c r="W313" s="169">
        <v>0</v>
      </c>
      <c r="X313" s="169">
        <v>0</v>
      </c>
      <c r="Y313" s="170"/>
      <c r="Z313" s="247"/>
      <c r="AA313" s="54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56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</row>
    <row r="314" spans="1:50" x14ac:dyDescent="0.3">
      <c r="A314" s="162"/>
      <c r="C314" s="226">
        <f t="shared" si="121"/>
        <v>2033</v>
      </c>
      <c r="D314" s="246">
        <f>[1]Assumptions!M$112</f>
        <v>0</v>
      </c>
      <c r="E314" s="242"/>
      <c r="F314" s="168"/>
      <c r="G314" s="170"/>
      <c r="H314" s="170"/>
      <c r="I314" s="170"/>
      <c r="J314" s="170"/>
      <c r="K314" s="170"/>
      <c r="L314" s="170"/>
      <c r="M314" s="170"/>
      <c r="N314" s="170"/>
      <c r="O314" s="170"/>
      <c r="P314" s="169">
        <v>0</v>
      </c>
      <c r="Q314" s="169">
        <v>0</v>
      </c>
      <c r="R314" s="169">
        <v>0</v>
      </c>
      <c r="S314" s="169">
        <v>0</v>
      </c>
      <c r="T314" s="169">
        <v>0</v>
      </c>
      <c r="U314" s="169">
        <v>0</v>
      </c>
      <c r="V314" s="169">
        <v>0</v>
      </c>
      <c r="W314" s="169">
        <v>0</v>
      </c>
      <c r="X314" s="169">
        <v>0</v>
      </c>
      <c r="Y314" s="169">
        <v>0</v>
      </c>
      <c r="Z314" s="247"/>
      <c r="AA314" s="54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</row>
    <row r="315" spans="1:50" x14ac:dyDescent="0.3">
      <c r="A315" s="162"/>
      <c r="C315" s="226">
        <f t="shared" si="121"/>
        <v>2034</v>
      </c>
      <c r="D315" s="246">
        <f>[1]Assumptions!N$112</f>
        <v>0</v>
      </c>
      <c r="E315" s="242"/>
      <c r="F315" s="168"/>
      <c r="G315" s="170"/>
      <c r="H315" s="170"/>
      <c r="I315" s="170"/>
      <c r="J315" s="170"/>
      <c r="K315" s="170"/>
      <c r="L315" s="170"/>
      <c r="M315" s="170"/>
      <c r="N315" s="170"/>
      <c r="O315" s="170"/>
      <c r="P315" s="170"/>
      <c r="Q315" s="169">
        <v>0</v>
      </c>
      <c r="R315" s="169">
        <v>0</v>
      </c>
      <c r="S315" s="169">
        <v>0</v>
      </c>
      <c r="T315" s="169">
        <v>0</v>
      </c>
      <c r="U315" s="169">
        <v>0</v>
      </c>
      <c r="V315" s="169">
        <v>0</v>
      </c>
      <c r="W315" s="169">
        <v>0</v>
      </c>
      <c r="X315" s="169">
        <v>0</v>
      </c>
      <c r="Y315" s="169">
        <v>0</v>
      </c>
      <c r="Z315" s="169">
        <v>0</v>
      </c>
      <c r="AA315" s="54"/>
      <c r="AB315" s="56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  <c r="AM315" s="56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</row>
    <row r="316" spans="1:50" x14ac:dyDescent="0.3">
      <c r="A316" s="162"/>
      <c r="C316" s="226">
        <f t="shared" si="121"/>
        <v>2035</v>
      </c>
      <c r="D316" s="246">
        <f>[1]Assumptions!O$112</f>
        <v>0</v>
      </c>
      <c r="E316" s="242"/>
      <c r="F316" s="168"/>
      <c r="G316" s="170"/>
      <c r="H316" s="170"/>
      <c r="I316" s="170"/>
      <c r="J316" s="170"/>
      <c r="K316" s="170"/>
      <c r="L316" s="170"/>
      <c r="M316" s="170"/>
      <c r="N316" s="170"/>
      <c r="O316" s="170"/>
      <c r="P316" s="170"/>
      <c r="Q316" s="170"/>
      <c r="R316" s="169">
        <v>0</v>
      </c>
      <c r="S316" s="169">
        <v>0</v>
      </c>
      <c r="T316" s="169">
        <v>0</v>
      </c>
      <c r="U316" s="169">
        <v>0</v>
      </c>
      <c r="V316" s="169">
        <v>0</v>
      </c>
      <c r="W316" s="169">
        <v>0</v>
      </c>
      <c r="X316" s="169">
        <v>0</v>
      </c>
      <c r="Y316" s="169">
        <v>0</v>
      </c>
      <c r="Z316" s="169">
        <v>0</v>
      </c>
      <c r="AA316" s="169">
        <v>0</v>
      </c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</row>
    <row r="317" spans="1:50" x14ac:dyDescent="0.3">
      <c r="A317" s="162"/>
      <c r="C317" s="226">
        <f t="shared" si="121"/>
        <v>2036</v>
      </c>
      <c r="D317" s="246">
        <f>[1]Assumptions!P$112</f>
        <v>0</v>
      </c>
      <c r="E317" s="242"/>
      <c r="F317" s="168"/>
      <c r="G317" s="170"/>
      <c r="H317" s="170"/>
      <c r="I317" s="170"/>
      <c r="J317" s="170"/>
      <c r="K317" s="170"/>
      <c r="L317" s="170"/>
      <c r="M317" s="170"/>
      <c r="N317" s="170"/>
      <c r="O317" s="170"/>
      <c r="P317" s="170"/>
      <c r="Q317" s="170"/>
      <c r="R317" s="170"/>
      <c r="S317" s="169">
        <v>0</v>
      </c>
      <c r="T317" s="169">
        <v>0</v>
      </c>
      <c r="U317" s="169">
        <v>0</v>
      </c>
      <c r="V317" s="169">
        <v>0</v>
      </c>
      <c r="W317" s="169">
        <v>0</v>
      </c>
      <c r="X317" s="169">
        <v>0</v>
      </c>
      <c r="Y317" s="169">
        <v>0</v>
      </c>
      <c r="Z317" s="169">
        <v>0</v>
      </c>
      <c r="AA317" s="169">
        <v>0</v>
      </c>
      <c r="AB317" s="169">
        <v>0</v>
      </c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</row>
    <row r="318" spans="1:50" x14ac:dyDescent="0.3">
      <c r="A318" s="162"/>
      <c r="C318" s="226">
        <f t="shared" si="121"/>
        <v>2037</v>
      </c>
      <c r="D318" s="246">
        <f>[1]Assumptions!Q$112</f>
        <v>0</v>
      </c>
      <c r="E318" s="242"/>
      <c r="F318" s="168"/>
      <c r="G318" s="170"/>
      <c r="H318" s="170"/>
      <c r="I318" s="170"/>
      <c r="J318" s="170"/>
      <c r="K318" s="170"/>
      <c r="L318" s="170"/>
      <c r="M318" s="170"/>
      <c r="N318" s="170"/>
      <c r="O318" s="170"/>
      <c r="P318" s="170"/>
      <c r="Q318" s="170"/>
      <c r="R318" s="170"/>
      <c r="S318" s="170"/>
      <c r="T318" s="169">
        <v>0</v>
      </c>
      <c r="U318" s="169">
        <v>0</v>
      </c>
      <c r="V318" s="169">
        <v>0</v>
      </c>
      <c r="W318" s="169">
        <v>0</v>
      </c>
      <c r="X318" s="169">
        <v>0</v>
      </c>
      <c r="Y318" s="169">
        <v>0</v>
      </c>
      <c r="Z318" s="169">
        <v>0</v>
      </c>
      <c r="AA318" s="169">
        <v>0</v>
      </c>
      <c r="AB318" s="169">
        <v>0</v>
      </c>
      <c r="AC318" s="169">
        <v>0</v>
      </c>
      <c r="AD318" s="56"/>
      <c r="AE318" s="56"/>
      <c r="AF318" s="56"/>
      <c r="AG318" s="56"/>
      <c r="AH318" s="56"/>
      <c r="AI318" s="56"/>
      <c r="AJ318" s="56"/>
      <c r="AK318" s="56"/>
      <c r="AL318" s="56"/>
      <c r="AM318" s="56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</row>
    <row r="319" spans="1:50" x14ac:dyDescent="0.3">
      <c r="A319" s="162"/>
      <c r="C319" s="226">
        <f t="shared" si="121"/>
        <v>2038</v>
      </c>
      <c r="D319" s="246">
        <f>[1]Assumptions!R$112</f>
        <v>0</v>
      </c>
      <c r="E319" s="242"/>
      <c r="F319" s="168"/>
      <c r="G319" s="170"/>
      <c r="H319" s="170"/>
      <c r="I319" s="170"/>
      <c r="J319" s="170"/>
      <c r="K319" s="170"/>
      <c r="L319" s="170"/>
      <c r="M319" s="170"/>
      <c r="N319" s="170"/>
      <c r="O319" s="170"/>
      <c r="P319" s="170"/>
      <c r="Q319" s="170"/>
      <c r="R319" s="170"/>
      <c r="S319" s="170"/>
      <c r="T319" s="170"/>
      <c r="U319" s="169">
        <v>0</v>
      </c>
      <c r="V319" s="169">
        <v>0</v>
      </c>
      <c r="W319" s="169">
        <v>0</v>
      </c>
      <c r="X319" s="169">
        <v>0</v>
      </c>
      <c r="Y319" s="169">
        <v>0</v>
      </c>
      <c r="Z319" s="169">
        <v>0</v>
      </c>
      <c r="AA319" s="169">
        <v>0</v>
      </c>
      <c r="AB319" s="169">
        <v>0</v>
      </c>
      <c r="AC319" s="169">
        <v>0</v>
      </c>
      <c r="AD319" s="169">
        <v>0</v>
      </c>
      <c r="AE319" s="56"/>
      <c r="AF319" s="56"/>
      <c r="AG319" s="56"/>
      <c r="AH319" s="56"/>
      <c r="AI319" s="56"/>
      <c r="AJ319" s="56"/>
      <c r="AK319" s="56"/>
      <c r="AL319" s="56"/>
      <c r="AM319" s="56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</row>
    <row r="320" spans="1:50" x14ac:dyDescent="0.3">
      <c r="A320" s="162"/>
      <c r="C320" s="226">
        <f t="shared" si="121"/>
        <v>2039</v>
      </c>
      <c r="D320" s="246">
        <f>[1]Assumptions!S$112</f>
        <v>0</v>
      </c>
      <c r="E320" s="242"/>
      <c r="F320" s="168"/>
      <c r="G320" s="170"/>
      <c r="H320" s="170"/>
      <c r="I320" s="170"/>
      <c r="J320" s="170"/>
      <c r="K320" s="170"/>
      <c r="L320" s="170"/>
      <c r="M320" s="170"/>
      <c r="N320" s="170"/>
      <c r="O320" s="170"/>
      <c r="P320" s="170"/>
      <c r="Q320" s="170"/>
      <c r="R320" s="170"/>
      <c r="S320" s="170"/>
      <c r="T320" s="170"/>
      <c r="U320" s="170"/>
      <c r="V320" s="169">
        <v>0</v>
      </c>
      <c r="W320" s="169">
        <v>0</v>
      </c>
      <c r="X320" s="169">
        <v>0</v>
      </c>
      <c r="Y320" s="169">
        <v>0</v>
      </c>
      <c r="Z320" s="169">
        <v>0</v>
      </c>
      <c r="AA320" s="169">
        <v>0</v>
      </c>
      <c r="AB320" s="169">
        <v>0</v>
      </c>
      <c r="AC320" s="169">
        <v>0</v>
      </c>
      <c r="AD320" s="169">
        <v>0</v>
      </c>
      <c r="AE320" s="169">
        <v>0</v>
      </c>
      <c r="AF320" s="56"/>
      <c r="AG320" s="56"/>
      <c r="AH320" s="56"/>
      <c r="AI320" s="56"/>
      <c r="AJ320" s="56"/>
      <c r="AK320" s="56"/>
      <c r="AL320" s="56"/>
      <c r="AM320" s="56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</row>
    <row r="321" spans="1:59" x14ac:dyDescent="0.3">
      <c r="A321" s="162"/>
      <c r="C321" s="226">
        <f t="shared" si="121"/>
        <v>2040</v>
      </c>
      <c r="D321" s="246">
        <f>[1]Assumptions!T$112</f>
        <v>0</v>
      </c>
      <c r="E321" s="242"/>
      <c r="F321" s="168"/>
      <c r="G321" s="170"/>
      <c r="H321" s="170"/>
      <c r="I321" s="170"/>
      <c r="J321" s="170"/>
      <c r="K321" s="170"/>
      <c r="L321" s="170"/>
      <c r="M321" s="170"/>
      <c r="N321" s="170"/>
      <c r="O321" s="170"/>
      <c r="P321" s="170"/>
      <c r="Q321" s="170"/>
      <c r="R321" s="170"/>
      <c r="S321" s="170"/>
      <c r="T321" s="170"/>
      <c r="U321" s="170"/>
      <c r="V321" s="170"/>
      <c r="W321" s="169">
        <v>0</v>
      </c>
      <c r="X321" s="169">
        <v>0</v>
      </c>
      <c r="Y321" s="169">
        <v>0</v>
      </c>
      <c r="Z321" s="169">
        <v>0</v>
      </c>
      <c r="AA321" s="169">
        <v>0</v>
      </c>
      <c r="AB321" s="169">
        <v>0</v>
      </c>
      <c r="AC321" s="169">
        <v>0</v>
      </c>
      <c r="AD321" s="169">
        <v>0</v>
      </c>
      <c r="AE321" s="169">
        <v>0</v>
      </c>
      <c r="AF321" s="169">
        <v>0</v>
      </c>
      <c r="AG321" s="56"/>
      <c r="AH321" s="56"/>
      <c r="AI321" s="56"/>
      <c r="AJ321" s="56"/>
      <c r="AK321" s="56"/>
      <c r="AL321" s="56"/>
      <c r="AM321" s="56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</row>
    <row r="322" spans="1:59" x14ac:dyDescent="0.3">
      <c r="A322" s="162"/>
      <c r="C322" s="226">
        <f t="shared" si="121"/>
        <v>2041</v>
      </c>
      <c r="D322" s="246">
        <f>[1]Assumptions!U$112</f>
        <v>0</v>
      </c>
      <c r="E322" s="242"/>
      <c r="F322" s="168"/>
      <c r="G322" s="170"/>
      <c r="H322" s="170"/>
      <c r="I322" s="170"/>
      <c r="J322" s="170"/>
      <c r="K322" s="170"/>
      <c r="L322" s="170"/>
      <c r="M322" s="170"/>
      <c r="N322" s="170"/>
      <c r="O322" s="170"/>
      <c r="P322" s="170"/>
      <c r="Q322" s="170"/>
      <c r="R322" s="170"/>
      <c r="S322" s="170"/>
      <c r="T322" s="170"/>
      <c r="U322" s="170"/>
      <c r="V322" s="170"/>
      <c r="W322" s="170"/>
      <c r="X322" s="169">
        <v>0</v>
      </c>
      <c r="Y322" s="169">
        <v>0</v>
      </c>
      <c r="Z322" s="169">
        <v>0</v>
      </c>
      <c r="AA322" s="169">
        <v>0</v>
      </c>
      <c r="AB322" s="169">
        <v>0</v>
      </c>
      <c r="AC322" s="169">
        <v>0</v>
      </c>
      <c r="AD322" s="169">
        <v>0</v>
      </c>
      <c r="AE322" s="169">
        <v>0</v>
      </c>
      <c r="AF322" s="169">
        <v>0</v>
      </c>
      <c r="AG322" s="169">
        <v>0</v>
      </c>
      <c r="AH322" s="56"/>
      <c r="AI322" s="56"/>
      <c r="AJ322" s="56"/>
      <c r="AK322" s="56"/>
      <c r="AL322" s="56"/>
      <c r="AM322" s="56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</row>
    <row r="323" spans="1:59" x14ac:dyDescent="0.3">
      <c r="A323" s="162"/>
      <c r="C323" s="226">
        <f t="shared" si="121"/>
        <v>2042</v>
      </c>
      <c r="D323" s="246">
        <f>[1]Assumptions!V$112</f>
        <v>0</v>
      </c>
      <c r="E323" s="242"/>
      <c r="F323" s="168"/>
      <c r="G323" s="170"/>
      <c r="H323" s="170"/>
      <c r="I323" s="170"/>
      <c r="J323" s="170"/>
      <c r="K323" s="170"/>
      <c r="L323" s="170"/>
      <c r="M323" s="170"/>
      <c r="N323" s="170"/>
      <c r="O323" s="170"/>
      <c r="P323" s="170"/>
      <c r="Q323" s="170"/>
      <c r="R323" s="170"/>
      <c r="S323" s="170"/>
      <c r="T323" s="170"/>
      <c r="U323" s="170"/>
      <c r="V323" s="170"/>
      <c r="W323" s="170"/>
      <c r="X323" s="170"/>
      <c r="Y323" s="169">
        <v>0</v>
      </c>
      <c r="Z323" s="169">
        <v>0</v>
      </c>
      <c r="AA323" s="169">
        <v>0</v>
      </c>
      <c r="AB323" s="169">
        <v>0</v>
      </c>
      <c r="AC323" s="169">
        <v>0</v>
      </c>
      <c r="AD323" s="169">
        <v>0</v>
      </c>
      <c r="AE323" s="169">
        <v>0</v>
      </c>
      <c r="AF323" s="169">
        <v>0</v>
      </c>
      <c r="AG323" s="169">
        <v>0</v>
      </c>
      <c r="AH323" s="169">
        <v>0</v>
      </c>
      <c r="AI323" s="56"/>
      <c r="AJ323" s="56"/>
      <c r="AK323" s="56"/>
      <c r="AL323" s="56"/>
      <c r="AM323" s="56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</row>
    <row r="324" spans="1:59" x14ac:dyDescent="0.3">
      <c r="A324" s="162"/>
      <c r="C324" s="226">
        <f t="shared" si="121"/>
        <v>2043</v>
      </c>
      <c r="D324" s="256"/>
      <c r="E324" s="242"/>
      <c r="F324" s="172"/>
      <c r="G324" s="173"/>
      <c r="H324" s="173"/>
      <c r="I324" s="173"/>
      <c r="J324" s="173"/>
      <c r="K324" s="173"/>
      <c r="L324" s="173"/>
      <c r="M324" s="173"/>
      <c r="N324" s="173"/>
      <c r="O324" s="173"/>
      <c r="P324" s="173"/>
      <c r="Q324" s="173"/>
      <c r="R324" s="173"/>
      <c r="S324" s="173"/>
      <c r="T324" s="173"/>
      <c r="U324" s="173"/>
      <c r="V324" s="173"/>
      <c r="W324" s="173"/>
      <c r="X324" s="173"/>
      <c r="Y324" s="173"/>
      <c r="Z324" s="169">
        <v>0</v>
      </c>
      <c r="AA324" s="169">
        <v>0</v>
      </c>
      <c r="AB324" s="169">
        <v>0</v>
      </c>
      <c r="AC324" s="169">
        <v>0</v>
      </c>
      <c r="AD324" s="169">
        <v>0</v>
      </c>
      <c r="AE324" s="169">
        <v>0</v>
      </c>
      <c r="AF324" s="169">
        <v>0</v>
      </c>
      <c r="AG324" s="169">
        <v>0</v>
      </c>
      <c r="AH324" s="169">
        <v>0</v>
      </c>
      <c r="AI324" s="169">
        <v>0</v>
      </c>
      <c r="AJ324" s="56"/>
      <c r="AK324" s="56"/>
      <c r="AL324" s="56"/>
      <c r="AM324" s="56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</row>
    <row r="325" spans="1:59" x14ac:dyDescent="0.3">
      <c r="A325" s="162"/>
      <c r="B325" s="241"/>
      <c r="C325" s="241"/>
      <c r="D325" s="242"/>
      <c r="E325" s="242"/>
      <c r="F325" s="243"/>
      <c r="G325" s="243"/>
      <c r="H325" s="243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54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</row>
    <row r="326" spans="1:59" x14ac:dyDescent="0.3">
      <c r="A326" s="40"/>
      <c r="B326" s="241"/>
      <c r="C326" s="242"/>
      <c r="D326" s="257" t="s">
        <v>126</v>
      </c>
      <c r="E326" s="242"/>
      <c r="F326" s="251">
        <f t="shared" ref="F326:Z326" si="122">( SUM(F304:F324) * ( 1 - $H$3 ) )</f>
        <v>0</v>
      </c>
      <c r="G326" s="252">
        <f t="shared" si="122"/>
        <v>0</v>
      </c>
      <c r="H326" s="252">
        <f t="shared" si="122"/>
        <v>0</v>
      </c>
      <c r="I326" s="252">
        <f t="shared" si="122"/>
        <v>0</v>
      </c>
      <c r="J326" s="252">
        <f t="shared" si="122"/>
        <v>0</v>
      </c>
      <c r="K326" s="252">
        <f t="shared" si="122"/>
        <v>0</v>
      </c>
      <c r="L326" s="252">
        <f t="shared" si="122"/>
        <v>0</v>
      </c>
      <c r="M326" s="252">
        <f t="shared" si="122"/>
        <v>0</v>
      </c>
      <c r="N326" s="252">
        <f t="shared" si="122"/>
        <v>0</v>
      </c>
      <c r="O326" s="252">
        <f t="shared" si="122"/>
        <v>0</v>
      </c>
      <c r="P326" s="252">
        <f t="shared" si="122"/>
        <v>0</v>
      </c>
      <c r="Q326" s="252">
        <f t="shared" si="122"/>
        <v>0</v>
      </c>
      <c r="R326" s="252">
        <f t="shared" si="122"/>
        <v>0</v>
      </c>
      <c r="S326" s="252">
        <f t="shared" si="122"/>
        <v>0</v>
      </c>
      <c r="T326" s="252">
        <f t="shared" si="122"/>
        <v>0</v>
      </c>
      <c r="U326" s="252">
        <f t="shared" si="122"/>
        <v>0</v>
      </c>
      <c r="V326" s="252">
        <f t="shared" si="122"/>
        <v>0</v>
      </c>
      <c r="W326" s="252">
        <f t="shared" si="122"/>
        <v>0</v>
      </c>
      <c r="X326" s="252">
        <f t="shared" si="122"/>
        <v>0</v>
      </c>
      <c r="Y326" s="252">
        <f t="shared" si="122"/>
        <v>0</v>
      </c>
      <c r="Z326" s="258">
        <f t="shared" si="122"/>
        <v>0</v>
      </c>
      <c r="AA326" s="54"/>
      <c r="AB326" s="56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  <c r="AM326" s="56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</row>
    <row r="327" spans="1:59" x14ac:dyDescent="0.3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</row>
    <row r="328" spans="1:59" s="259" customFormat="1" outlineLevel="1" x14ac:dyDescent="0.3">
      <c r="C328" s="139" t="s">
        <v>104</v>
      </c>
      <c r="D328" s="162" t="s">
        <v>127</v>
      </c>
      <c r="E328" s="260"/>
      <c r="F328" s="261">
        <f t="shared" ref="F328:AX328" si="123">F8</f>
        <v>2023</v>
      </c>
      <c r="G328" s="261">
        <f t="shared" si="123"/>
        <v>2024</v>
      </c>
      <c r="H328" s="261">
        <f t="shared" si="123"/>
        <v>2025</v>
      </c>
      <c r="I328" s="261">
        <f t="shared" si="123"/>
        <v>2026</v>
      </c>
      <c r="J328" s="261">
        <f t="shared" si="123"/>
        <v>2027</v>
      </c>
      <c r="K328" s="261">
        <f t="shared" si="123"/>
        <v>2028</v>
      </c>
      <c r="L328" s="261">
        <f t="shared" si="123"/>
        <v>2029</v>
      </c>
      <c r="M328" s="261">
        <f t="shared" si="123"/>
        <v>2030</v>
      </c>
      <c r="N328" s="261">
        <f t="shared" si="123"/>
        <v>2031</v>
      </c>
      <c r="O328" s="261">
        <f t="shared" si="123"/>
        <v>2032</v>
      </c>
      <c r="P328" s="261">
        <f t="shared" si="123"/>
        <v>2033</v>
      </c>
      <c r="Q328" s="261">
        <f t="shared" si="123"/>
        <v>2034</v>
      </c>
      <c r="R328" s="261">
        <f t="shared" si="123"/>
        <v>2035</v>
      </c>
      <c r="S328" s="261">
        <f t="shared" si="123"/>
        <v>2036</v>
      </c>
      <c r="T328" s="261">
        <f t="shared" si="123"/>
        <v>2037</v>
      </c>
      <c r="U328" s="261">
        <f t="shared" si="123"/>
        <v>2038</v>
      </c>
      <c r="V328" s="261">
        <f t="shared" si="123"/>
        <v>2039</v>
      </c>
      <c r="W328" s="261">
        <f t="shared" si="123"/>
        <v>2040</v>
      </c>
      <c r="X328" s="261">
        <f t="shared" si="123"/>
        <v>2041</v>
      </c>
      <c r="Y328" s="261">
        <f t="shared" si="123"/>
        <v>2042</v>
      </c>
      <c r="Z328" s="261">
        <f t="shared" si="123"/>
        <v>2043</v>
      </c>
      <c r="AA328" s="261">
        <f t="shared" si="123"/>
        <v>2044</v>
      </c>
      <c r="AB328" s="261">
        <f t="shared" si="123"/>
        <v>2045</v>
      </c>
      <c r="AC328" s="261">
        <f t="shared" si="123"/>
        <v>2046</v>
      </c>
      <c r="AD328" s="261">
        <f t="shared" si="123"/>
        <v>2047</v>
      </c>
      <c r="AE328" s="261">
        <f t="shared" si="123"/>
        <v>2048</v>
      </c>
      <c r="AF328" s="261">
        <f t="shared" si="123"/>
        <v>2049</v>
      </c>
      <c r="AG328" s="261">
        <f t="shared" si="123"/>
        <v>2050</v>
      </c>
      <c r="AH328" s="261">
        <f t="shared" si="123"/>
        <v>2051</v>
      </c>
      <c r="AI328" s="261">
        <f t="shared" si="123"/>
        <v>2052</v>
      </c>
      <c r="AJ328" s="261">
        <f t="shared" si="123"/>
        <v>2053</v>
      </c>
      <c r="AK328" s="261">
        <f t="shared" si="123"/>
        <v>2054</v>
      </c>
      <c r="AL328" s="261">
        <f t="shared" si="123"/>
        <v>2055</v>
      </c>
      <c r="AM328" s="261">
        <f t="shared" si="123"/>
        <v>2056</v>
      </c>
      <c r="AN328" s="261">
        <f t="shared" si="123"/>
        <v>2057</v>
      </c>
      <c r="AO328" s="261">
        <f t="shared" si="123"/>
        <v>2058</v>
      </c>
      <c r="AP328" s="261">
        <f t="shared" si="123"/>
        <v>2059</v>
      </c>
      <c r="AQ328" s="261">
        <f t="shared" si="123"/>
        <v>2060</v>
      </c>
      <c r="AR328" s="261">
        <f t="shared" si="123"/>
        <v>2061</v>
      </c>
      <c r="AS328" s="261">
        <f t="shared" si="123"/>
        <v>2062</v>
      </c>
      <c r="AT328" s="261">
        <f t="shared" si="123"/>
        <v>2063</v>
      </c>
      <c r="AU328" s="261">
        <f t="shared" si="123"/>
        <v>2064</v>
      </c>
      <c r="AV328" s="261">
        <f t="shared" si="123"/>
        <v>2065</v>
      </c>
      <c r="AW328" s="261">
        <f t="shared" si="123"/>
        <v>2066</v>
      </c>
      <c r="AX328" s="261">
        <f t="shared" si="123"/>
        <v>2067</v>
      </c>
      <c r="AY328" s="262"/>
      <c r="AZ328" s="262"/>
      <c r="BA328" s="262"/>
      <c r="BB328" s="262"/>
      <c r="BC328" s="262"/>
      <c r="BD328" s="262"/>
      <c r="BE328" s="262"/>
      <c r="BF328" s="262"/>
      <c r="BG328" s="262"/>
    </row>
    <row r="329" spans="1:59" s="259" customFormat="1" ht="13.5" customHeight="1" outlineLevel="1" x14ac:dyDescent="0.3">
      <c r="C329" s="141">
        <f t="array" ref="C329:C348">TRANSPOSE(F8:Y8)</f>
        <v>2023</v>
      </c>
      <c r="D329" s="142">
        <f t="array" ref="D329:D348">TRANSPOSE([1]LPProblem!B47:U47)</f>
        <v>0</v>
      </c>
      <c r="E329" s="254"/>
      <c r="F329" s="263">
        <f>$D329*'[1]Book Life'!B32</f>
        <v>0</v>
      </c>
      <c r="G329" s="264">
        <f>$D329*'[1]Book Life'!C32</f>
        <v>0</v>
      </c>
      <c r="H329" s="264">
        <f>$D329*'[1]Book Life'!D32</f>
        <v>0</v>
      </c>
      <c r="I329" s="264">
        <f>$D329*'[1]Book Life'!E32</f>
        <v>0</v>
      </c>
      <c r="J329" s="264">
        <f>$D329*'[1]Book Life'!F32</f>
        <v>0</v>
      </c>
      <c r="K329" s="264">
        <f>$D329*'[1]Book Life'!G32</f>
        <v>0</v>
      </c>
      <c r="L329" s="264">
        <f>$D329*'[1]Book Life'!H32</f>
        <v>0</v>
      </c>
      <c r="M329" s="264">
        <f>$D329*'[1]Book Life'!I32</f>
        <v>0</v>
      </c>
      <c r="N329" s="264">
        <f>$D329*'[1]Book Life'!J32</f>
        <v>0</v>
      </c>
      <c r="O329" s="264">
        <f>$D329*'[1]Book Life'!K32</f>
        <v>0</v>
      </c>
      <c r="P329" s="264">
        <f>$D329*'[1]Book Life'!L32</f>
        <v>0</v>
      </c>
      <c r="Q329" s="264">
        <f>$D329*'[1]Book Life'!M32</f>
        <v>0</v>
      </c>
      <c r="R329" s="264">
        <f>$D329*'[1]Book Life'!N32</f>
        <v>0</v>
      </c>
      <c r="S329" s="264">
        <f>$D329*'[1]Book Life'!O32</f>
        <v>0</v>
      </c>
      <c r="T329" s="264">
        <f>$D329*'[1]Book Life'!P32</f>
        <v>0</v>
      </c>
      <c r="U329" s="264">
        <f>$D329*'[1]Book Life'!Q32</f>
        <v>0</v>
      </c>
      <c r="V329" s="264">
        <f>$D329*'[1]Book Life'!R32</f>
        <v>0</v>
      </c>
      <c r="W329" s="264">
        <f>$D329*'[1]Book Life'!S32</f>
        <v>0</v>
      </c>
      <c r="X329" s="264">
        <f>$D329*'[1]Book Life'!T32</f>
        <v>0</v>
      </c>
      <c r="Y329" s="264">
        <f>$D329*'[1]Book Life'!U32</f>
        <v>0</v>
      </c>
      <c r="Z329" s="264">
        <f>$D329*'[1]Book Life'!V32</f>
        <v>0</v>
      </c>
      <c r="AA329" s="264">
        <f>$D329*'[1]Book Life'!W32</f>
        <v>0</v>
      </c>
      <c r="AB329" s="264">
        <f>$D329*'[1]Book Life'!X32</f>
        <v>0</v>
      </c>
      <c r="AC329" s="264">
        <f>$D329*'[1]Book Life'!Y32</f>
        <v>0</v>
      </c>
      <c r="AD329" s="264">
        <f>$D329*'[1]Book Life'!Z32</f>
        <v>0</v>
      </c>
      <c r="AE329" s="264">
        <f>$D329*'[1]Book Life'!AA32</f>
        <v>0</v>
      </c>
      <c r="AF329" s="264">
        <f>$D329*'[1]Book Life'!AB32</f>
        <v>0</v>
      </c>
      <c r="AG329" s="264">
        <f>$D329*'[1]Book Life'!AC32</f>
        <v>0</v>
      </c>
      <c r="AH329" s="264">
        <f>$D329*'[1]Book Life'!AD32</f>
        <v>0</v>
      </c>
      <c r="AI329" s="264">
        <f>$D329*'[1]Book Life'!AE32</f>
        <v>0</v>
      </c>
      <c r="AJ329" s="264">
        <f>$D329*'[1]Book Life'!AF32</f>
        <v>0</v>
      </c>
      <c r="AK329" s="264">
        <f>$D329*'[1]Book Life'!AG32</f>
        <v>0</v>
      </c>
      <c r="AL329" s="264">
        <f>$D329*'[1]Book Life'!AH32</f>
        <v>0</v>
      </c>
      <c r="AM329" s="264">
        <f>$D329*'[1]Book Life'!AI32</f>
        <v>0</v>
      </c>
      <c r="AN329" s="264">
        <f>$D329*'[1]Book Life'!AJ32</f>
        <v>0</v>
      </c>
      <c r="AO329" s="264">
        <f>$D329*'[1]Book Life'!AK32</f>
        <v>0</v>
      </c>
      <c r="AP329" s="264">
        <f>$D329*'[1]Book Life'!AL32</f>
        <v>0</v>
      </c>
      <c r="AQ329" s="264">
        <f>$D329*'[1]Book Life'!AM32</f>
        <v>0</v>
      </c>
      <c r="AR329" s="264">
        <f>$D329*'[1]Book Life'!AN32</f>
        <v>0</v>
      </c>
      <c r="AS329" s="264">
        <f>$D329*'[1]Book Life'!AO32</f>
        <v>0</v>
      </c>
      <c r="AT329" s="264">
        <f>$D329*'[1]Book Life'!AP32</f>
        <v>0</v>
      </c>
      <c r="AU329" s="264">
        <f>$D329*'[1]Book Life'!AQ32</f>
        <v>0</v>
      </c>
      <c r="AV329" s="264">
        <f>$D329*'[1]Book Life'!AR32</f>
        <v>0</v>
      </c>
      <c r="AW329" s="264">
        <f>$D329*'[1]Book Life'!AS32</f>
        <v>0</v>
      </c>
      <c r="AX329" s="265">
        <f>$D329*'[1]Book Life'!AT32</f>
        <v>0</v>
      </c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1:59" s="259" customFormat="1" outlineLevel="1" x14ac:dyDescent="0.3">
      <c r="C330" s="147">
        <v>2024</v>
      </c>
      <c r="D330" s="148">
        <v>0</v>
      </c>
      <c r="E330" s="254"/>
      <c r="F330" s="266">
        <f>$D330*'[1]Book Life'!B33</f>
        <v>0</v>
      </c>
      <c r="G330" s="267">
        <f>$D330*'[1]Book Life'!C33</f>
        <v>0</v>
      </c>
      <c r="H330" s="267">
        <f>$D330*'[1]Book Life'!D33</f>
        <v>0</v>
      </c>
      <c r="I330" s="267">
        <f>$D330*'[1]Book Life'!E33</f>
        <v>0</v>
      </c>
      <c r="J330" s="267">
        <f>$D330*'[1]Book Life'!F33</f>
        <v>0</v>
      </c>
      <c r="K330" s="267">
        <f>$D330*'[1]Book Life'!G33</f>
        <v>0</v>
      </c>
      <c r="L330" s="267">
        <f>$D330*'[1]Book Life'!H33</f>
        <v>0</v>
      </c>
      <c r="M330" s="267">
        <f>$D330*'[1]Book Life'!I33</f>
        <v>0</v>
      </c>
      <c r="N330" s="267">
        <f>$D330*'[1]Book Life'!J33</f>
        <v>0</v>
      </c>
      <c r="O330" s="267">
        <f>$D330*'[1]Book Life'!K33</f>
        <v>0</v>
      </c>
      <c r="P330" s="267">
        <f>$D330*'[1]Book Life'!L33</f>
        <v>0</v>
      </c>
      <c r="Q330" s="267">
        <f>$D330*'[1]Book Life'!M33</f>
        <v>0</v>
      </c>
      <c r="R330" s="267">
        <f>$D330*'[1]Book Life'!N33</f>
        <v>0</v>
      </c>
      <c r="S330" s="267">
        <f>$D330*'[1]Book Life'!O33</f>
        <v>0</v>
      </c>
      <c r="T330" s="267">
        <f>$D330*'[1]Book Life'!P33</f>
        <v>0</v>
      </c>
      <c r="U330" s="267">
        <f>$D330*'[1]Book Life'!Q33</f>
        <v>0</v>
      </c>
      <c r="V330" s="267">
        <f>$D330*'[1]Book Life'!R33</f>
        <v>0</v>
      </c>
      <c r="W330" s="267">
        <f>$D330*'[1]Book Life'!S33</f>
        <v>0</v>
      </c>
      <c r="X330" s="267">
        <f>$D330*'[1]Book Life'!T33</f>
        <v>0</v>
      </c>
      <c r="Y330" s="267">
        <f>$D330*'[1]Book Life'!U33</f>
        <v>0</v>
      </c>
      <c r="Z330" s="267">
        <f>$D330*'[1]Book Life'!V33</f>
        <v>0</v>
      </c>
      <c r="AA330" s="267">
        <f>$D330*'[1]Book Life'!W33</f>
        <v>0</v>
      </c>
      <c r="AB330" s="267">
        <f>$D330*'[1]Book Life'!X33</f>
        <v>0</v>
      </c>
      <c r="AC330" s="267">
        <f>$D330*'[1]Book Life'!Y33</f>
        <v>0</v>
      </c>
      <c r="AD330" s="267">
        <f>$D330*'[1]Book Life'!Z33</f>
        <v>0</v>
      </c>
      <c r="AE330" s="267">
        <f>$D330*'[1]Book Life'!AA33</f>
        <v>0</v>
      </c>
      <c r="AF330" s="267">
        <f>$D330*'[1]Book Life'!AB33</f>
        <v>0</v>
      </c>
      <c r="AG330" s="267">
        <f>$D330*'[1]Book Life'!AC33</f>
        <v>0</v>
      </c>
      <c r="AH330" s="267">
        <f>$D330*'[1]Book Life'!AD33</f>
        <v>0</v>
      </c>
      <c r="AI330" s="267">
        <f>$D330*'[1]Book Life'!AE33</f>
        <v>0</v>
      </c>
      <c r="AJ330" s="267">
        <f>$D330*'[1]Book Life'!AF33</f>
        <v>0</v>
      </c>
      <c r="AK330" s="267">
        <f>$D330*'[1]Book Life'!AG33</f>
        <v>0</v>
      </c>
      <c r="AL330" s="267">
        <f>$D330*'[1]Book Life'!AH33</f>
        <v>0</v>
      </c>
      <c r="AM330" s="267">
        <f>$D330*'[1]Book Life'!AI33</f>
        <v>0</v>
      </c>
      <c r="AN330" s="267">
        <f>$D330*'[1]Book Life'!AJ33</f>
        <v>0</v>
      </c>
      <c r="AO330" s="267">
        <f>$D330*'[1]Book Life'!AK33</f>
        <v>0</v>
      </c>
      <c r="AP330" s="267">
        <f>$D330*'[1]Book Life'!AL33</f>
        <v>0</v>
      </c>
      <c r="AQ330" s="267">
        <f>$D330*'[1]Book Life'!AM33</f>
        <v>0</v>
      </c>
      <c r="AR330" s="267">
        <f>$D330*'[1]Book Life'!AN33</f>
        <v>0</v>
      </c>
      <c r="AS330" s="267">
        <f>$D330*'[1]Book Life'!AO33</f>
        <v>0</v>
      </c>
      <c r="AT330" s="267">
        <f>$D330*'[1]Book Life'!AP33</f>
        <v>0</v>
      </c>
      <c r="AU330" s="267">
        <f>$D330*'[1]Book Life'!AQ33</f>
        <v>0</v>
      </c>
      <c r="AV330" s="267">
        <f>$D330*'[1]Book Life'!AR33</f>
        <v>0</v>
      </c>
      <c r="AW330" s="267">
        <f>$D330*'[1]Book Life'!AS33</f>
        <v>0</v>
      </c>
      <c r="AX330" s="268">
        <f>$D330*'[1]Book Life'!AT33</f>
        <v>0</v>
      </c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1:59" s="259" customFormat="1" outlineLevel="1" x14ac:dyDescent="0.3">
      <c r="C331" s="147">
        <v>2025</v>
      </c>
      <c r="D331" s="148">
        <v>100</v>
      </c>
      <c r="E331" s="254"/>
      <c r="F331" s="266">
        <f>$D331*'[1]Book Life'!B34</f>
        <v>0</v>
      </c>
      <c r="G331" s="269">
        <f>$D331*'[1]Book Life'!C34</f>
        <v>0</v>
      </c>
      <c r="H331" s="267">
        <f>$D331*'[1]Book Life'!D34</f>
        <v>100</v>
      </c>
      <c r="I331" s="267">
        <f>$D331*'[1]Book Life'!E34</f>
        <v>100</v>
      </c>
      <c r="J331" s="267">
        <f>$D331*'[1]Book Life'!F34</f>
        <v>100</v>
      </c>
      <c r="K331" s="267">
        <f>$D331*'[1]Book Life'!G34</f>
        <v>100</v>
      </c>
      <c r="L331" s="267">
        <f>$D331*'[1]Book Life'!H34</f>
        <v>100</v>
      </c>
      <c r="M331" s="267">
        <f>$D331*'[1]Book Life'!I34</f>
        <v>100</v>
      </c>
      <c r="N331" s="267">
        <f>$D331*'[1]Book Life'!J34</f>
        <v>100</v>
      </c>
      <c r="O331" s="267">
        <f>$D331*'[1]Book Life'!K34</f>
        <v>100</v>
      </c>
      <c r="P331" s="267">
        <f>$D331*'[1]Book Life'!L34</f>
        <v>100</v>
      </c>
      <c r="Q331" s="267">
        <f>$D331*'[1]Book Life'!M34</f>
        <v>100</v>
      </c>
      <c r="R331" s="267">
        <f>$D331*'[1]Book Life'!N34</f>
        <v>100</v>
      </c>
      <c r="S331" s="267">
        <f>$D331*'[1]Book Life'!O34</f>
        <v>100</v>
      </c>
      <c r="T331" s="267">
        <f>$D331*'[1]Book Life'!P34</f>
        <v>100</v>
      </c>
      <c r="U331" s="267">
        <f>$D331*'[1]Book Life'!Q34</f>
        <v>100</v>
      </c>
      <c r="V331" s="267">
        <f>$D331*'[1]Book Life'!R34</f>
        <v>100</v>
      </c>
      <c r="W331" s="267">
        <f>$D331*'[1]Book Life'!S34</f>
        <v>100</v>
      </c>
      <c r="X331" s="267">
        <f>$D331*'[1]Book Life'!T34</f>
        <v>100</v>
      </c>
      <c r="Y331" s="267">
        <f>$D331*'[1]Book Life'!U34</f>
        <v>100</v>
      </c>
      <c r="Z331" s="267">
        <f>$D331*'[1]Book Life'!V34</f>
        <v>100</v>
      </c>
      <c r="AA331" s="267">
        <f>$D331*'[1]Book Life'!W34</f>
        <v>100</v>
      </c>
      <c r="AB331" s="267">
        <f>$D331*'[1]Book Life'!X34</f>
        <v>100</v>
      </c>
      <c r="AC331" s="267">
        <f>$D331*'[1]Book Life'!Y34</f>
        <v>100</v>
      </c>
      <c r="AD331" s="267">
        <f>$D331*'[1]Book Life'!Z34</f>
        <v>100</v>
      </c>
      <c r="AE331" s="267">
        <f>$D331*'[1]Book Life'!AA34</f>
        <v>100</v>
      </c>
      <c r="AF331" s="267">
        <f>$D331*'[1]Book Life'!AB34</f>
        <v>100</v>
      </c>
      <c r="AG331" s="267">
        <f>$D331*'[1]Book Life'!AC34</f>
        <v>100</v>
      </c>
      <c r="AH331" s="267">
        <f>$D331*'[1]Book Life'!AD34</f>
        <v>100</v>
      </c>
      <c r="AI331" s="267">
        <f>$D331*'[1]Book Life'!AE34</f>
        <v>100</v>
      </c>
      <c r="AJ331" s="267">
        <f>$D331*'[1]Book Life'!AF34</f>
        <v>100</v>
      </c>
      <c r="AK331" s="267">
        <f>$D331*'[1]Book Life'!AG34</f>
        <v>100</v>
      </c>
      <c r="AL331" s="267">
        <f>$D331*'[1]Book Life'!AH34</f>
        <v>0</v>
      </c>
      <c r="AM331" s="267">
        <f>$D331*'[1]Book Life'!AI34</f>
        <v>0</v>
      </c>
      <c r="AN331" s="267">
        <f>$D331*'[1]Book Life'!AJ34</f>
        <v>0</v>
      </c>
      <c r="AO331" s="267">
        <f>$D331*'[1]Book Life'!AK34</f>
        <v>0</v>
      </c>
      <c r="AP331" s="267">
        <f>$D331*'[1]Book Life'!AL34</f>
        <v>0</v>
      </c>
      <c r="AQ331" s="267">
        <f>$D331*'[1]Book Life'!AM34</f>
        <v>0</v>
      </c>
      <c r="AR331" s="267">
        <f>$D331*'[1]Book Life'!AN34</f>
        <v>0</v>
      </c>
      <c r="AS331" s="267">
        <f>$D331*'[1]Book Life'!AO34</f>
        <v>0</v>
      </c>
      <c r="AT331" s="267">
        <f>$D331*'[1]Book Life'!AP34</f>
        <v>0</v>
      </c>
      <c r="AU331" s="267">
        <f>$D331*'[1]Book Life'!AQ34</f>
        <v>0</v>
      </c>
      <c r="AV331" s="267">
        <f>$D331*'[1]Book Life'!AR34</f>
        <v>0</v>
      </c>
      <c r="AW331" s="267">
        <f>$D331*'[1]Book Life'!AS34</f>
        <v>0</v>
      </c>
      <c r="AX331" s="268">
        <f>$D331*'[1]Book Life'!AT34</f>
        <v>0</v>
      </c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1:59" s="259" customFormat="1" outlineLevel="1" x14ac:dyDescent="0.3">
      <c r="C332" s="147">
        <v>2026</v>
      </c>
      <c r="D332" s="148">
        <v>0</v>
      </c>
      <c r="E332" s="254"/>
      <c r="F332" s="266">
        <f>$D332*'[1]Book Life'!B35</f>
        <v>0</v>
      </c>
      <c r="G332" s="269">
        <f>$D332*'[1]Book Life'!C35</f>
        <v>0</v>
      </c>
      <c r="H332" s="269">
        <f>$D332*'[1]Book Life'!D35</f>
        <v>0</v>
      </c>
      <c r="I332" s="267">
        <f>$D332*'[1]Book Life'!E35</f>
        <v>0</v>
      </c>
      <c r="J332" s="267">
        <f>$D332*'[1]Book Life'!F35</f>
        <v>0</v>
      </c>
      <c r="K332" s="267">
        <f>$D332*'[1]Book Life'!G35</f>
        <v>0</v>
      </c>
      <c r="L332" s="267">
        <f>$D332*'[1]Book Life'!H35</f>
        <v>0</v>
      </c>
      <c r="M332" s="267">
        <f>$D332*'[1]Book Life'!I35</f>
        <v>0</v>
      </c>
      <c r="N332" s="267">
        <f>$D332*'[1]Book Life'!J35</f>
        <v>0</v>
      </c>
      <c r="O332" s="267">
        <f>$D332*'[1]Book Life'!K35</f>
        <v>0</v>
      </c>
      <c r="P332" s="267">
        <f>$D332*'[1]Book Life'!L35</f>
        <v>0</v>
      </c>
      <c r="Q332" s="267">
        <f>$D332*'[1]Book Life'!M35</f>
        <v>0</v>
      </c>
      <c r="R332" s="267">
        <f>$D332*'[1]Book Life'!N35</f>
        <v>0</v>
      </c>
      <c r="S332" s="267">
        <f>$D332*'[1]Book Life'!O35</f>
        <v>0</v>
      </c>
      <c r="T332" s="267">
        <f>$D332*'[1]Book Life'!P35</f>
        <v>0</v>
      </c>
      <c r="U332" s="267">
        <f>$D332*'[1]Book Life'!Q35</f>
        <v>0</v>
      </c>
      <c r="V332" s="267">
        <f>$D332*'[1]Book Life'!R35</f>
        <v>0</v>
      </c>
      <c r="W332" s="267">
        <f>$D332*'[1]Book Life'!S35</f>
        <v>0</v>
      </c>
      <c r="X332" s="267">
        <f>$D332*'[1]Book Life'!T35</f>
        <v>0</v>
      </c>
      <c r="Y332" s="267">
        <f>$D332*'[1]Book Life'!U35</f>
        <v>0</v>
      </c>
      <c r="Z332" s="267">
        <f>$D332*'[1]Book Life'!V35</f>
        <v>0</v>
      </c>
      <c r="AA332" s="267">
        <f>$D332*'[1]Book Life'!W35</f>
        <v>0</v>
      </c>
      <c r="AB332" s="267">
        <f>$D332*'[1]Book Life'!X35</f>
        <v>0</v>
      </c>
      <c r="AC332" s="267">
        <f>$D332*'[1]Book Life'!Y35</f>
        <v>0</v>
      </c>
      <c r="AD332" s="267">
        <f>$D332*'[1]Book Life'!Z35</f>
        <v>0</v>
      </c>
      <c r="AE332" s="267">
        <f>$D332*'[1]Book Life'!AA35</f>
        <v>0</v>
      </c>
      <c r="AF332" s="267">
        <f>$D332*'[1]Book Life'!AB35</f>
        <v>0</v>
      </c>
      <c r="AG332" s="267">
        <f>$D332*'[1]Book Life'!AC35</f>
        <v>0</v>
      </c>
      <c r="AH332" s="267">
        <f>$D332*'[1]Book Life'!AD35</f>
        <v>0</v>
      </c>
      <c r="AI332" s="267">
        <f>$D332*'[1]Book Life'!AE35</f>
        <v>0</v>
      </c>
      <c r="AJ332" s="267">
        <f>$D332*'[1]Book Life'!AF35</f>
        <v>0</v>
      </c>
      <c r="AK332" s="267">
        <f>$D332*'[1]Book Life'!AG35</f>
        <v>0</v>
      </c>
      <c r="AL332" s="267">
        <f>$D332*'[1]Book Life'!AH35</f>
        <v>0</v>
      </c>
      <c r="AM332" s="267">
        <f>$D332*'[1]Book Life'!AI35</f>
        <v>0</v>
      </c>
      <c r="AN332" s="267">
        <f>$D332*'[1]Book Life'!AJ35</f>
        <v>0</v>
      </c>
      <c r="AO332" s="267">
        <f>$D332*'[1]Book Life'!AK35</f>
        <v>0</v>
      </c>
      <c r="AP332" s="267">
        <f>$D332*'[1]Book Life'!AL35</f>
        <v>0</v>
      </c>
      <c r="AQ332" s="267">
        <f>$D332*'[1]Book Life'!AM35</f>
        <v>0</v>
      </c>
      <c r="AR332" s="267">
        <f>$D332*'[1]Book Life'!AN35</f>
        <v>0</v>
      </c>
      <c r="AS332" s="267">
        <f>$D332*'[1]Book Life'!AO35</f>
        <v>0</v>
      </c>
      <c r="AT332" s="267">
        <f>$D332*'[1]Book Life'!AP35</f>
        <v>0</v>
      </c>
      <c r="AU332" s="267">
        <f>$D332*'[1]Book Life'!AQ35</f>
        <v>0</v>
      </c>
      <c r="AV332" s="267">
        <f>$D332*'[1]Book Life'!AR35</f>
        <v>0</v>
      </c>
      <c r="AW332" s="267">
        <f>$D332*'[1]Book Life'!AS35</f>
        <v>0</v>
      </c>
      <c r="AX332" s="268">
        <f>$D332*'[1]Book Life'!AT35</f>
        <v>0</v>
      </c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1:59" s="259" customFormat="1" outlineLevel="1" x14ac:dyDescent="0.3">
      <c r="C333" s="147">
        <v>2027</v>
      </c>
      <c r="D333" s="148">
        <v>0</v>
      </c>
      <c r="E333" s="254"/>
      <c r="F333" s="266">
        <f>$D333*'[1]Book Life'!B36</f>
        <v>0</v>
      </c>
      <c r="G333" s="269">
        <f>$D333*'[1]Book Life'!C36</f>
        <v>0</v>
      </c>
      <c r="H333" s="269">
        <f>$D333*'[1]Book Life'!D36</f>
        <v>0</v>
      </c>
      <c r="I333" s="269">
        <f>$D333*'[1]Book Life'!E36</f>
        <v>0</v>
      </c>
      <c r="J333" s="267">
        <f>$D333*'[1]Book Life'!F36</f>
        <v>0</v>
      </c>
      <c r="K333" s="267">
        <f>$D333*'[1]Book Life'!G36</f>
        <v>0</v>
      </c>
      <c r="L333" s="267">
        <f>$D333*'[1]Book Life'!H36</f>
        <v>0</v>
      </c>
      <c r="M333" s="267">
        <f>$D333*'[1]Book Life'!I36</f>
        <v>0</v>
      </c>
      <c r="N333" s="267">
        <f>$D333*'[1]Book Life'!J36</f>
        <v>0</v>
      </c>
      <c r="O333" s="267">
        <f>$D333*'[1]Book Life'!K36</f>
        <v>0</v>
      </c>
      <c r="P333" s="267">
        <f>$D333*'[1]Book Life'!L36</f>
        <v>0</v>
      </c>
      <c r="Q333" s="267">
        <f>$D333*'[1]Book Life'!M36</f>
        <v>0</v>
      </c>
      <c r="R333" s="267">
        <f>$D333*'[1]Book Life'!N36</f>
        <v>0</v>
      </c>
      <c r="S333" s="267">
        <f>$D333*'[1]Book Life'!O36</f>
        <v>0</v>
      </c>
      <c r="T333" s="267">
        <f>$D333*'[1]Book Life'!P36</f>
        <v>0</v>
      </c>
      <c r="U333" s="267">
        <f>$D333*'[1]Book Life'!Q36</f>
        <v>0</v>
      </c>
      <c r="V333" s="267">
        <f>$D333*'[1]Book Life'!R36</f>
        <v>0</v>
      </c>
      <c r="W333" s="267">
        <f>$D333*'[1]Book Life'!S36</f>
        <v>0</v>
      </c>
      <c r="X333" s="267">
        <f>$D333*'[1]Book Life'!T36</f>
        <v>0</v>
      </c>
      <c r="Y333" s="267">
        <f>$D333*'[1]Book Life'!U36</f>
        <v>0</v>
      </c>
      <c r="Z333" s="267">
        <f>$D333*'[1]Book Life'!V36</f>
        <v>0</v>
      </c>
      <c r="AA333" s="267">
        <f>$D333*'[1]Book Life'!W36</f>
        <v>0</v>
      </c>
      <c r="AB333" s="267">
        <f>$D333*'[1]Book Life'!X36</f>
        <v>0</v>
      </c>
      <c r="AC333" s="267">
        <f>$D333*'[1]Book Life'!Y36</f>
        <v>0</v>
      </c>
      <c r="AD333" s="267">
        <f>$D333*'[1]Book Life'!Z36</f>
        <v>0</v>
      </c>
      <c r="AE333" s="267">
        <f>$D333*'[1]Book Life'!AA36</f>
        <v>0</v>
      </c>
      <c r="AF333" s="267">
        <f>$D333*'[1]Book Life'!AB36</f>
        <v>0</v>
      </c>
      <c r="AG333" s="267">
        <f>$D333*'[1]Book Life'!AC36</f>
        <v>0</v>
      </c>
      <c r="AH333" s="267">
        <f>$D333*'[1]Book Life'!AD36</f>
        <v>0</v>
      </c>
      <c r="AI333" s="267">
        <f>$D333*'[1]Book Life'!AE36</f>
        <v>0</v>
      </c>
      <c r="AJ333" s="267">
        <f>$D333*'[1]Book Life'!AF36</f>
        <v>0</v>
      </c>
      <c r="AK333" s="267">
        <f>$D333*'[1]Book Life'!AG36</f>
        <v>0</v>
      </c>
      <c r="AL333" s="267">
        <f>$D333*'[1]Book Life'!AH36</f>
        <v>0</v>
      </c>
      <c r="AM333" s="267">
        <f>$D333*'[1]Book Life'!AI36</f>
        <v>0</v>
      </c>
      <c r="AN333" s="267">
        <f>$D333*'[1]Book Life'!AJ36</f>
        <v>0</v>
      </c>
      <c r="AO333" s="267">
        <f>$D333*'[1]Book Life'!AK36</f>
        <v>0</v>
      </c>
      <c r="AP333" s="267">
        <f>$D333*'[1]Book Life'!AL36</f>
        <v>0</v>
      </c>
      <c r="AQ333" s="267">
        <f>$D333*'[1]Book Life'!AM36</f>
        <v>0</v>
      </c>
      <c r="AR333" s="267">
        <f>$D333*'[1]Book Life'!AN36</f>
        <v>0</v>
      </c>
      <c r="AS333" s="267">
        <f>$D333*'[1]Book Life'!AO36</f>
        <v>0</v>
      </c>
      <c r="AT333" s="267">
        <f>$D333*'[1]Book Life'!AP36</f>
        <v>0</v>
      </c>
      <c r="AU333" s="267">
        <f>$D333*'[1]Book Life'!AQ36</f>
        <v>0</v>
      </c>
      <c r="AV333" s="267">
        <f>$D333*'[1]Book Life'!AR36</f>
        <v>0</v>
      </c>
      <c r="AW333" s="267">
        <f>$D333*'[1]Book Life'!AS36</f>
        <v>0</v>
      </c>
      <c r="AX333" s="268">
        <f>$D333*'[1]Book Life'!AT36</f>
        <v>0</v>
      </c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1:59" s="259" customFormat="1" outlineLevel="1" x14ac:dyDescent="0.3">
      <c r="C334" s="147">
        <v>2028</v>
      </c>
      <c r="D334" s="148">
        <v>0</v>
      </c>
      <c r="E334" s="254"/>
      <c r="F334" s="266">
        <f>$D334*'[1]Book Life'!B37</f>
        <v>0</v>
      </c>
      <c r="G334" s="269">
        <f>$D334*'[1]Book Life'!C37</f>
        <v>0</v>
      </c>
      <c r="H334" s="269">
        <f>$D334*'[1]Book Life'!D37</f>
        <v>0</v>
      </c>
      <c r="I334" s="269">
        <f>$D334*'[1]Book Life'!E37</f>
        <v>0</v>
      </c>
      <c r="J334" s="269">
        <f>$D334*'[1]Book Life'!F37</f>
        <v>0</v>
      </c>
      <c r="K334" s="267">
        <f>$D334*'[1]Book Life'!G37</f>
        <v>0</v>
      </c>
      <c r="L334" s="267">
        <f>$D334*'[1]Book Life'!H37</f>
        <v>0</v>
      </c>
      <c r="M334" s="267">
        <f>$D334*'[1]Book Life'!I37</f>
        <v>0</v>
      </c>
      <c r="N334" s="267">
        <f>$D334*'[1]Book Life'!J37</f>
        <v>0</v>
      </c>
      <c r="O334" s="267">
        <f>$D334*'[1]Book Life'!K37</f>
        <v>0</v>
      </c>
      <c r="P334" s="267">
        <f>$D334*'[1]Book Life'!L37</f>
        <v>0</v>
      </c>
      <c r="Q334" s="267">
        <f>$D334*'[1]Book Life'!M37</f>
        <v>0</v>
      </c>
      <c r="R334" s="267">
        <f>$D334*'[1]Book Life'!N37</f>
        <v>0</v>
      </c>
      <c r="S334" s="267">
        <f>$D334*'[1]Book Life'!O37</f>
        <v>0</v>
      </c>
      <c r="T334" s="267">
        <f>$D334*'[1]Book Life'!P37</f>
        <v>0</v>
      </c>
      <c r="U334" s="267">
        <f>$D334*'[1]Book Life'!Q37</f>
        <v>0</v>
      </c>
      <c r="V334" s="267">
        <f>$D334*'[1]Book Life'!R37</f>
        <v>0</v>
      </c>
      <c r="W334" s="267">
        <f>$D334*'[1]Book Life'!S37</f>
        <v>0</v>
      </c>
      <c r="X334" s="267">
        <f>$D334*'[1]Book Life'!T37</f>
        <v>0</v>
      </c>
      <c r="Y334" s="267">
        <f>$D334*'[1]Book Life'!U37</f>
        <v>0</v>
      </c>
      <c r="Z334" s="267">
        <f>$D334*'[1]Book Life'!V37</f>
        <v>0</v>
      </c>
      <c r="AA334" s="267">
        <f>$D334*'[1]Book Life'!W37</f>
        <v>0</v>
      </c>
      <c r="AB334" s="267">
        <f>$D334*'[1]Book Life'!X37</f>
        <v>0</v>
      </c>
      <c r="AC334" s="267">
        <f>$D334*'[1]Book Life'!Y37</f>
        <v>0</v>
      </c>
      <c r="AD334" s="267">
        <f>$D334*'[1]Book Life'!Z37</f>
        <v>0</v>
      </c>
      <c r="AE334" s="267">
        <f>$D334*'[1]Book Life'!AA37</f>
        <v>0</v>
      </c>
      <c r="AF334" s="267">
        <f>$D334*'[1]Book Life'!AB37</f>
        <v>0</v>
      </c>
      <c r="AG334" s="267">
        <f>$D334*'[1]Book Life'!AC37</f>
        <v>0</v>
      </c>
      <c r="AH334" s="267">
        <f>$D334*'[1]Book Life'!AD37</f>
        <v>0</v>
      </c>
      <c r="AI334" s="267">
        <f>$D334*'[1]Book Life'!AE37</f>
        <v>0</v>
      </c>
      <c r="AJ334" s="267">
        <f>$D334*'[1]Book Life'!AF37</f>
        <v>0</v>
      </c>
      <c r="AK334" s="267">
        <f>$D334*'[1]Book Life'!AG37</f>
        <v>0</v>
      </c>
      <c r="AL334" s="267">
        <f>$D334*'[1]Book Life'!AH37</f>
        <v>0</v>
      </c>
      <c r="AM334" s="267">
        <f>$D334*'[1]Book Life'!AI37</f>
        <v>0</v>
      </c>
      <c r="AN334" s="267">
        <f>$D334*'[1]Book Life'!AJ37</f>
        <v>0</v>
      </c>
      <c r="AO334" s="267">
        <f>$D334*'[1]Book Life'!AK37</f>
        <v>0</v>
      </c>
      <c r="AP334" s="267">
        <f>$D334*'[1]Book Life'!AL37</f>
        <v>0</v>
      </c>
      <c r="AQ334" s="267">
        <f>$D334*'[1]Book Life'!AM37</f>
        <v>0</v>
      </c>
      <c r="AR334" s="267">
        <f>$D334*'[1]Book Life'!AN37</f>
        <v>0</v>
      </c>
      <c r="AS334" s="267">
        <f>$D334*'[1]Book Life'!AO37</f>
        <v>0</v>
      </c>
      <c r="AT334" s="267">
        <f>$D334*'[1]Book Life'!AP37</f>
        <v>0</v>
      </c>
      <c r="AU334" s="267">
        <f>$D334*'[1]Book Life'!AQ37</f>
        <v>0</v>
      </c>
      <c r="AV334" s="267">
        <f>$D334*'[1]Book Life'!AR37</f>
        <v>0</v>
      </c>
      <c r="AW334" s="267">
        <f>$D334*'[1]Book Life'!AS37</f>
        <v>0</v>
      </c>
      <c r="AX334" s="268">
        <f>$D334*'[1]Book Life'!AT37</f>
        <v>0</v>
      </c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1:59" s="259" customFormat="1" outlineLevel="1" x14ac:dyDescent="0.3">
      <c r="C335" s="147">
        <v>2029</v>
      </c>
      <c r="D335" s="148">
        <v>0</v>
      </c>
      <c r="E335" s="254"/>
      <c r="F335" s="266">
        <f>$D335*'[1]Book Life'!B38</f>
        <v>0</v>
      </c>
      <c r="G335" s="269">
        <f>$D335*'[1]Book Life'!C38</f>
        <v>0</v>
      </c>
      <c r="H335" s="269">
        <f>$D335*'[1]Book Life'!D38</f>
        <v>0</v>
      </c>
      <c r="I335" s="269">
        <f>$D335*'[1]Book Life'!E38</f>
        <v>0</v>
      </c>
      <c r="J335" s="269">
        <f>$D335*'[1]Book Life'!F38</f>
        <v>0</v>
      </c>
      <c r="K335" s="269">
        <f>$D335*'[1]Book Life'!G38</f>
        <v>0</v>
      </c>
      <c r="L335" s="267">
        <f>$D335*'[1]Book Life'!H38</f>
        <v>0</v>
      </c>
      <c r="M335" s="267">
        <f>$D335*'[1]Book Life'!I38</f>
        <v>0</v>
      </c>
      <c r="N335" s="267">
        <f>$D335*'[1]Book Life'!J38</f>
        <v>0</v>
      </c>
      <c r="O335" s="267">
        <f>$D335*'[1]Book Life'!K38</f>
        <v>0</v>
      </c>
      <c r="P335" s="267">
        <f>$D335*'[1]Book Life'!L38</f>
        <v>0</v>
      </c>
      <c r="Q335" s="267">
        <f>$D335*'[1]Book Life'!M38</f>
        <v>0</v>
      </c>
      <c r="R335" s="267">
        <f>$D335*'[1]Book Life'!N38</f>
        <v>0</v>
      </c>
      <c r="S335" s="267">
        <f>$D335*'[1]Book Life'!O38</f>
        <v>0</v>
      </c>
      <c r="T335" s="267">
        <f>$D335*'[1]Book Life'!P38</f>
        <v>0</v>
      </c>
      <c r="U335" s="267">
        <f>$D335*'[1]Book Life'!Q38</f>
        <v>0</v>
      </c>
      <c r="V335" s="267">
        <f>$D335*'[1]Book Life'!R38</f>
        <v>0</v>
      </c>
      <c r="W335" s="267">
        <f>$D335*'[1]Book Life'!S38</f>
        <v>0</v>
      </c>
      <c r="X335" s="267">
        <f>$D335*'[1]Book Life'!T38</f>
        <v>0</v>
      </c>
      <c r="Y335" s="267">
        <f>$D335*'[1]Book Life'!U38</f>
        <v>0</v>
      </c>
      <c r="Z335" s="267">
        <f>$D335*'[1]Book Life'!V38</f>
        <v>0</v>
      </c>
      <c r="AA335" s="267">
        <f>$D335*'[1]Book Life'!W38</f>
        <v>0</v>
      </c>
      <c r="AB335" s="267">
        <f>$D335*'[1]Book Life'!X38</f>
        <v>0</v>
      </c>
      <c r="AC335" s="267">
        <f>$D335*'[1]Book Life'!Y38</f>
        <v>0</v>
      </c>
      <c r="AD335" s="267">
        <f>$D335*'[1]Book Life'!Z38</f>
        <v>0</v>
      </c>
      <c r="AE335" s="267">
        <f>$D335*'[1]Book Life'!AA38</f>
        <v>0</v>
      </c>
      <c r="AF335" s="267">
        <f>$D335*'[1]Book Life'!AB38</f>
        <v>0</v>
      </c>
      <c r="AG335" s="267">
        <f>$D335*'[1]Book Life'!AC38</f>
        <v>0</v>
      </c>
      <c r="AH335" s="267">
        <f>$D335*'[1]Book Life'!AD38</f>
        <v>0</v>
      </c>
      <c r="AI335" s="267">
        <f>$D335*'[1]Book Life'!AE38</f>
        <v>0</v>
      </c>
      <c r="AJ335" s="267">
        <f>$D335*'[1]Book Life'!AF38</f>
        <v>0</v>
      </c>
      <c r="AK335" s="267">
        <f>$D335*'[1]Book Life'!AG38</f>
        <v>0</v>
      </c>
      <c r="AL335" s="267">
        <f>$D335*'[1]Book Life'!AH38</f>
        <v>0</v>
      </c>
      <c r="AM335" s="267">
        <f>$D335*'[1]Book Life'!AI38</f>
        <v>0</v>
      </c>
      <c r="AN335" s="267">
        <f>$D335*'[1]Book Life'!AJ38</f>
        <v>0</v>
      </c>
      <c r="AO335" s="267">
        <f>$D335*'[1]Book Life'!AK38</f>
        <v>0</v>
      </c>
      <c r="AP335" s="267">
        <f>$D335*'[1]Book Life'!AL38</f>
        <v>0</v>
      </c>
      <c r="AQ335" s="267">
        <f>$D335*'[1]Book Life'!AM38</f>
        <v>0</v>
      </c>
      <c r="AR335" s="267">
        <f>$D335*'[1]Book Life'!AN38</f>
        <v>0</v>
      </c>
      <c r="AS335" s="267">
        <f>$D335*'[1]Book Life'!AO38</f>
        <v>0</v>
      </c>
      <c r="AT335" s="267">
        <f>$D335*'[1]Book Life'!AP38</f>
        <v>0</v>
      </c>
      <c r="AU335" s="267">
        <f>$D335*'[1]Book Life'!AQ38</f>
        <v>0</v>
      </c>
      <c r="AV335" s="267">
        <f>$D335*'[1]Book Life'!AR38</f>
        <v>0</v>
      </c>
      <c r="AW335" s="267">
        <f>$D335*'[1]Book Life'!AS38</f>
        <v>0</v>
      </c>
      <c r="AX335" s="268">
        <f>$D335*'[1]Book Life'!AT38</f>
        <v>0</v>
      </c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1:59" s="259" customFormat="1" outlineLevel="1" x14ac:dyDescent="0.3">
      <c r="C336" s="147">
        <v>2030</v>
      </c>
      <c r="D336" s="148">
        <v>0</v>
      </c>
      <c r="E336" s="254"/>
      <c r="F336" s="266">
        <f>$D336*'[1]Book Life'!B39</f>
        <v>0</v>
      </c>
      <c r="G336" s="269">
        <f>$D336*'[1]Book Life'!C39</f>
        <v>0</v>
      </c>
      <c r="H336" s="269">
        <f>$D336*'[1]Book Life'!D39</f>
        <v>0</v>
      </c>
      <c r="I336" s="269">
        <f>$D336*'[1]Book Life'!E39</f>
        <v>0</v>
      </c>
      <c r="J336" s="269">
        <f>$D336*'[1]Book Life'!F39</f>
        <v>0</v>
      </c>
      <c r="K336" s="269">
        <f>$D336*'[1]Book Life'!G39</f>
        <v>0</v>
      </c>
      <c r="L336" s="269">
        <f>$D336*'[1]Book Life'!H39</f>
        <v>0</v>
      </c>
      <c r="M336" s="267">
        <f>$D336*'[1]Book Life'!I39</f>
        <v>0</v>
      </c>
      <c r="N336" s="267">
        <f>$D336*'[1]Book Life'!J39</f>
        <v>0</v>
      </c>
      <c r="O336" s="267">
        <f>$D336*'[1]Book Life'!K39</f>
        <v>0</v>
      </c>
      <c r="P336" s="267">
        <f>$D336*'[1]Book Life'!L39</f>
        <v>0</v>
      </c>
      <c r="Q336" s="267">
        <f>$D336*'[1]Book Life'!M39</f>
        <v>0</v>
      </c>
      <c r="R336" s="267">
        <f>$D336*'[1]Book Life'!N39</f>
        <v>0</v>
      </c>
      <c r="S336" s="267">
        <f>$D336*'[1]Book Life'!O39</f>
        <v>0</v>
      </c>
      <c r="T336" s="267">
        <f>$D336*'[1]Book Life'!P39</f>
        <v>0</v>
      </c>
      <c r="U336" s="267">
        <f>$D336*'[1]Book Life'!Q39</f>
        <v>0</v>
      </c>
      <c r="V336" s="267">
        <f>$D336*'[1]Book Life'!R39</f>
        <v>0</v>
      </c>
      <c r="W336" s="267">
        <f>$D336*'[1]Book Life'!S39</f>
        <v>0</v>
      </c>
      <c r="X336" s="267">
        <f>$D336*'[1]Book Life'!T39</f>
        <v>0</v>
      </c>
      <c r="Y336" s="267">
        <f>$D336*'[1]Book Life'!U39</f>
        <v>0</v>
      </c>
      <c r="Z336" s="267">
        <f>$D336*'[1]Book Life'!V39</f>
        <v>0</v>
      </c>
      <c r="AA336" s="267">
        <f>$D336*'[1]Book Life'!W39</f>
        <v>0</v>
      </c>
      <c r="AB336" s="267">
        <f>$D336*'[1]Book Life'!X39</f>
        <v>0</v>
      </c>
      <c r="AC336" s="267">
        <f>$D336*'[1]Book Life'!Y39</f>
        <v>0</v>
      </c>
      <c r="AD336" s="267">
        <f>$D336*'[1]Book Life'!Z39</f>
        <v>0</v>
      </c>
      <c r="AE336" s="267">
        <f>$D336*'[1]Book Life'!AA39</f>
        <v>0</v>
      </c>
      <c r="AF336" s="267">
        <f>$D336*'[1]Book Life'!AB39</f>
        <v>0</v>
      </c>
      <c r="AG336" s="267">
        <f>$D336*'[1]Book Life'!AC39</f>
        <v>0</v>
      </c>
      <c r="AH336" s="267">
        <f>$D336*'[1]Book Life'!AD39</f>
        <v>0</v>
      </c>
      <c r="AI336" s="267">
        <f>$D336*'[1]Book Life'!AE39</f>
        <v>0</v>
      </c>
      <c r="AJ336" s="267">
        <f>$D336*'[1]Book Life'!AF39</f>
        <v>0</v>
      </c>
      <c r="AK336" s="267">
        <f>$D336*'[1]Book Life'!AG39</f>
        <v>0</v>
      </c>
      <c r="AL336" s="267">
        <f>$D336*'[1]Book Life'!AH39</f>
        <v>0</v>
      </c>
      <c r="AM336" s="267">
        <f>$D336*'[1]Book Life'!AI39</f>
        <v>0</v>
      </c>
      <c r="AN336" s="267">
        <f>$D336*'[1]Book Life'!AJ39</f>
        <v>0</v>
      </c>
      <c r="AO336" s="267">
        <f>$D336*'[1]Book Life'!AK39</f>
        <v>0</v>
      </c>
      <c r="AP336" s="267">
        <f>$D336*'[1]Book Life'!AL39</f>
        <v>0</v>
      </c>
      <c r="AQ336" s="267">
        <f>$D336*'[1]Book Life'!AM39</f>
        <v>0</v>
      </c>
      <c r="AR336" s="267">
        <f>$D336*'[1]Book Life'!AN39</f>
        <v>0</v>
      </c>
      <c r="AS336" s="267">
        <f>$D336*'[1]Book Life'!AO39</f>
        <v>0</v>
      </c>
      <c r="AT336" s="267">
        <f>$D336*'[1]Book Life'!AP39</f>
        <v>0</v>
      </c>
      <c r="AU336" s="267">
        <f>$D336*'[1]Book Life'!AQ39</f>
        <v>0</v>
      </c>
      <c r="AV336" s="267">
        <f>$D336*'[1]Book Life'!AR39</f>
        <v>0</v>
      </c>
      <c r="AW336" s="267">
        <f>$D336*'[1]Book Life'!AS39</f>
        <v>0</v>
      </c>
      <c r="AX336" s="268">
        <f>$D336*'[1]Book Life'!AT39</f>
        <v>0</v>
      </c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1:59" s="259" customFormat="1" outlineLevel="1" x14ac:dyDescent="0.3">
      <c r="C337" s="147">
        <v>2031</v>
      </c>
      <c r="D337" s="148">
        <v>0</v>
      </c>
      <c r="E337" s="254"/>
      <c r="F337" s="266">
        <f>$D337*'[1]Book Life'!B40</f>
        <v>0</v>
      </c>
      <c r="G337" s="269">
        <f>$D337*'[1]Book Life'!C40</f>
        <v>0</v>
      </c>
      <c r="H337" s="269">
        <f>$D337*'[1]Book Life'!D40</f>
        <v>0</v>
      </c>
      <c r="I337" s="269">
        <f>$D337*'[1]Book Life'!E40</f>
        <v>0</v>
      </c>
      <c r="J337" s="269">
        <f>$D337*'[1]Book Life'!F40</f>
        <v>0</v>
      </c>
      <c r="K337" s="269">
        <f>$D337*'[1]Book Life'!G40</f>
        <v>0</v>
      </c>
      <c r="L337" s="269">
        <f>$D337*'[1]Book Life'!H40</f>
        <v>0</v>
      </c>
      <c r="M337" s="269">
        <f>$D337*'[1]Book Life'!I40</f>
        <v>0</v>
      </c>
      <c r="N337" s="267">
        <f>$D337*'[1]Book Life'!J40</f>
        <v>0</v>
      </c>
      <c r="O337" s="267">
        <f>$D337*'[1]Book Life'!K40</f>
        <v>0</v>
      </c>
      <c r="P337" s="267">
        <f>$D337*'[1]Book Life'!L40</f>
        <v>0</v>
      </c>
      <c r="Q337" s="267">
        <f>$D337*'[1]Book Life'!M40</f>
        <v>0</v>
      </c>
      <c r="R337" s="267">
        <f>$D337*'[1]Book Life'!N40</f>
        <v>0</v>
      </c>
      <c r="S337" s="267">
        <f>$D337*'[1]Book Life'!O40</f>
        <v>0</v>
      </c>
      <c r="T337" s="267">
        <f>$D337*'[1]Book Life'!P40</f>
        <v>0</v>
      </c>
      <c r="U337" s="267">
        <f>$D337*'[1]Book Life'!Q40</f>
        <v>0</v>
      </c>
      <c r="V337" s="267">
        <f>$D337*'[1]Book Life'!R40</f>
        <v>0</v>
      </c>
      <c r="W337" s="267">
        <f>$D337*'[1]Book Life'!S40</f>
        <v>0</v>
      </c>
      <c r="X337" s="267">
        <f>$D337*'[1]Book Life'!T40</f>
        <v>0</v>
      </c>
      <c r="Y337" s="267">
        <f>$D337*'[1]Book Life'!U40</f>
        <v>0</v>
      </c>
      <c r="Z337" s="267">
        <f>$D337*'[1]Book Life'!V40</f>
        <v>0</v>
      </c>
      <c r="AA337" s="267">
        <f>$D337*'[1]Book Life'!W40</f>
        <v>0</v>
      </c>
      <c r="AB337" s="267">
        <f>$D337*'[1]Book Life'!X40</f>
        <v>0</v>
      </c>
      <c r="AC337" s="267">
        <f>$D337*'[1]Book Life'!Y40</f>
        <v>0</v>
      </c>
      <c r="AD337" s="267">
        <f>$D337*'[1]Book Life'!Z40</f>
        <v>0</v>
      </c>
      <c r="AE337" s="267">
        <f>$D337*'[1]Book Life'!AA40</f>
        <v>0</v>
      </c>
      <c r="AF337" s="267">
        <f>$D337*'[1]Book Life'!AB40</f>
        <v>0</v>
      </c>
      <c r="AG337" s="267">
        <f>$D337*'[1]Book Life'!AC40</f>
        <v>0</v>
      </c>
      <c r="AH337" s="267">
        <f>$D337*'[1]Book Life'!AD40</f>
        <v>0</v>
      </c>
      <c r="AI337" s="267">
        <f>$D337*'[1]Book Life'!AE40</f>
        <v>0</v>
      </c>
      <c r="AJ337" s="267">
        <f>$D337*'[1]Book Life'!AF40</f>
        <v>0</v>
      </c>
      <c r="AK337" s="267">
        <f>$D337*'[1]Book Life'!AG40</f>
        <v>0</v>
      </c>
      <c r="AL337" s="267">
        <f>$D337*'[1]Book Life'!AH40</f>
        <v>0</v>
      </c>
      <c r="AM337" s="267">
        <f>$D337*'[1]Book Life'!AI40</f>
        <v>0</v>
      </c>
      <c r="AN337" s="267">
        <f>$D337*'[1]Book Life'!AJ40</f>
        <v>0</v>
      </c>
      <c r="AO337" s="267">
        <f>$D337*'[1]Book Life'!AK40</f>
        <v>0</v>
      </c>
      <c r="AP337" s="267">
        <f>$D337*'[1]Book Life'!AL40</f>
        <v>0</v>
      </c>
      <c r="AQ337" s="267">
        <f>$D337*'[1]Book Life'!AM40</f>
        <v>0</v>
      </c>
      <c r="AR337" s="267">
        <f>$D337*'[1]Book Life'!AN40</f>
        <v>0</v>
      </c>
      <c r="AS337" s="267">
        <f>$D337*'[1]Book Life'!AO40</f>
        <v>0</v>
      </c>
      <c r="AT337" s="267">
        <f>$D337*'[1]Book Life'!AP40</f>
        <v>0</v>
      </c>
      <c r="AU337" s="267">
        <f>$D337*'[1]Book Life'!AQ40</f>
        <v>0</v>
      </c>
      <c r="AV337" s="267">
        <f>$D337*'[1]Book Life'!AR40</f>
        <v>0</v>
      </c>
      <c r="AW337" s="267">
        <f>$D337*'[1]Book Life'!AS40</f>
        <v>0</v>
      </c>
      <c r="AX337" s="268">
        <f>$D337*'[1]Book Life'!AT40</f>
        <v>0</v>
      </c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1:59" s="259" customFormat="1" outlineLevel="1" x14ac:dyDescent="0.3">
      <c r="C338" s="147">
        <v>2032</v>
      </c>
      <c r="D338" s="148">
        <v>0</v>
      </c>
      <c r="E338" s="254"/>
      <c r="F338" s="266">
        <f>$D338*'[1]Book Life'!B41</f>
        <v>0</v>
      </c>
      <c r="G338" s="269">
        <f>$D338*'[1]Book Life'!C41</f>
        <v>0</v>
      </c>
      <c r="H338" s="269">
        <f>$D338*'[1]Book Life'!D41</f>
        <v>0</v>
      </c>
      <c r="I338" s="269">
        <f>$D338*'[1]Book Life'!E41</f>
        <v>0</v>
      </c>
      <c r="J338" s="269">
        <f>$D338*'[1]Book Life'!F41</f>
        <v>0</v>
      </c>
      <c r="K338" s="269">
        <f>$D338*'[1]Book Life'!G41</f>
        <v>0</v>
      </c>
      <c r="L338" s="269">
        <f>$D338*'[1]Book Life'!H41</f>
        <v>0</v>
      </c>
      <c r="M338" s="269">
        <f>$D338*'[1]Book Life'!I41</f>
        <v>0</v>
      </c>
      <c r="N338" s="269">
        <f>$D338*'[1]Book Life'!J41</f>
        <v>0</v>
      </c>
      <c r="O338" s="267">
        <f>$D338*'[1]Book Life'!K41</f>
        <v>0</v>
      </c>
      <c r="P338" s="267">
        <f>$D338*'[1]Book Life'!L41</f>
        <v>0</v>
      </c>
      <c r="Q338" s="267">
        <f>$D338*'[1]Book Life'!M41</f>
        <v>0</v>
      </c>
      <c r="R338" s="267">
        <f>$D338*'[1]Book Life'!N41</f>
        <v>0</v>
      </c>
      <c r="S338" s="267">
        <f>$D338*'[1]Book Life'!O41</f>
        <v>0</v>
      </c>
      <c r="T338" s="267">
        <f>$D338*'[1]Book Life'!P41</f>
        <v>0</v>
      </c>
      <c r="U338" s="267">
        <f>$D338*'[1]Book Life'!Q41</f>
        <v>0</v>
      </c>
      <c r="V338" s="267">
        <f>$D338*'[1]Book Life'!R41</f>
        <v>0</v>
      </c>
      <c r="W338" s="267">
        <f>$D338*'[1]Book Life'!S41</f>
        <v>0</v>
      </c>
      <c r="X338" s="267">
        <f>$D338*'[1]Book Life'!T41</f>
        <v>0</v>
      </c>
      <c r="Y338" s="267">
        <f>$D338*'[1]Book Life'!U41</f>
        <v>0</v>
      </c>
      <c r="Z338" s="267">
        <f>$D338*'[1]Book Life'!V41</f>
        <v>0</v>
      </c>
      <c r="AA338" s="267">
        <f>$D338*'[1]Book Life'!W41</f>
        <v>0</v>
      </c>
      <c r="AB338" s="267">
        <f>$D338*'[1]Book Life'!X41</f>
        <v>0</v>
      </c>
      <c r="AC338" s="267">
        <f>$D338*'[1]Book Life'!Y41</f>
        <v>0</v>
      </c>
      <c r="AD338" s="267">
        <f>$D338*'[1]Book Life'!Z41</f>
        <v>0</v>
      </c>
      <c r="AE338" s="267">
        <f>$D338*'[1]Book Life'!AA41</f>
        <v>0</v>
      </c>
      <c r="AF338" s="267">
        <f>$D338*'[1]Book Life'!AB41</f>
        <v>0</v>
      </c>
      <c r="AG338" s="267">
        <f>$D338*'[1]Book Life'!AC41</f>
        <v>0</v>
      </c>
      <c r="AH338" s="267">
        <f>$D338*'[1]Book Life'!AD41</f>
        <v>0</v>
      </c>
      <c r="AI338" s="267">
        <f>$D338*'[1]Book Life'!AE41</f>
        <v>0</v>
      </c>
      <c r="AJ338" s="267">
        <f>$D338*'[1]Book Life'!AF41</f>
        <v>0</v>
      </c>
      <c r="AK338" s="267">
        <f>$D338*'[1]Book Life'!AG41</f>
        <v>0</v>
      </c>
      <c r="AL338" s="267">
        <f>$D338*'[1]Book Life'!AH41</f>
        <v>0</v>
      </c>
      <c r="AM338" s="267">
        <f>$D338*'[1]Book Life'!AI41</f>
        <v>0</v>
      </c>
      <c r="AN338" s="267">
        <f>$D338*'[1]Book Life'!AJ41</f>
        <v>0</v>
      </c>
      <c r="AO338" s="267">
        <f>$D338*'[1]Book Life'!AK41</f>
        <v>0</v>
      </c>
      <c r="AP338" s="267">
        <f>$D338*'[1]Book Life'!AL41</f>
        <v>0</v>
      </c>
      <c r="AQ338" s="267">
        <f>$D338*'[1]Book Life'!AM41</f>
        <v>0</v>
      </c>
      <c r="AR338" s="267">
        <f>$D338*'[1]Book Life'!AN41</f>
        <v>0</v>
      </c>
      <c r="AS338" s="267">
        <f>$D338*'[1]Book Life'!AO41</f>
        <v>0</v>
      </c>
      <c r="AT338" s="267">
        <f>$D338*'[1]Book Life'!AP41</f>
        <v>0</v>
      </c>
      <c r="AU338" s="267">
        <f>$D338*'[1]Book Life'!AQ41</f>
        <v>0</v>
      </c>
      <c r="AV338" s="267">
        <f>$D338*'[1]Book Life'!AR41</f>
        <v>0</v>
      </c>
      <c r="AW338" s="267">
        <f>$D338*'[1]Book Life'!AS41</f>
        <v>0</v>
      </c>
      <c r="AX338" s="268">
        <f>$D338*'[1]Book Life'!AT41</f>
        <v>0</v>
      </c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1:59" s="259" customFormat="1" outlineLevel="1" x14ac:dyDescent="0.3">
      <c r="C339" s="147">
        <v>2033</v>
      </c>
      <c r="D339" s="148">
        <v>0</v>
      </c>
      <c r="E339" s="254"/>
      <c r="F339" s="266">
        <f>$D339*'[1]Book Life'!B42</f>
        <v>0</v>
      </c>
      <c r="G339" s="269">
        <f>$D339*'[1]Book Life'!C42</f>
        <v>0</v>
      </c>
      <c r="H339" s="269">
        <f>$D339*'[1]Book Life'!D42</f>
        <v>0</v>
      </c>
      <c r="I339" s="269">
        <f>$D339*'[1]Book Life'!E42</f>
        <v>0</v>
      </c>
      <c r="J339" s="269">
        <f>$D339*'[1]Book Life'!F42</f>
        <v>0</v>
      </c>
      <c r="K339" s="269">
        <f>$D339*'[1]Book Life'!G42</f>
        <v>0</v>
      </c>
      <c r="L339" s="269">
        <f>$D339*'[1]Book Life'!H42</f>
        <v>0</v>
      </c>
      <c r="M339" s="269">
        <f>$D339*'[1]Book Life'!I42</f>
        <v>0</v>
      </c>
      <c r="N339" s="269">
        <f>$D339*'[1]Book Life'!J42</f>
        <v>0</v>
      </c>
      <c r="O339" s="269">
        <f>$D339*'[1]Book Life'!K42</f>
        <v>0</v>
      </c>
      <c r="P339" s="267">
        <f>$D339*'[1]Book Life'!L42</f>
        <v>0</v>
      </c>
      <c r="Q339" s="267">
        <f>$D339*'[1]Book Life'!M42</f>
        <v>0</v>
      </c>
      <c r="R339" s="267">
        <f>$D339*'[1]Book Life'!N42</f>
        <v>0</v>
      </c>
      <c r="S339" s="267">
        <f>$D339*'[1]Book Life'!O42</f>
        <v>0</v>
      </c>
      <c r="T339" s="267">
        <f>$D339*'[1]Book Life'!P42</f>
        <v>0</v>
      </c>
      <c r="U339" s="267">
        <f>$D339*'[1]Book Life'!Q42</f>
        <v>0</v>
      </c>
      <c r="V339" s="267">
        <f>$D339*'[1]Book Life'!R42</f>
        <v>0</v>
      </c>
      <c r="W339" s="267">
        <f>$D339*'[1]Book Life'!S42</f>
        <v>0</v>
      </c>
      <c r="X339" s="267">
        <f>$D339*'[1]Book Life'!T42</f>
        <v>0</v>
      </c>
      <c r="Y339" s="267">
        <f>$D339*'[1]Book Life'!U42</f>
        <v>0</v>
      </c>
      <c r="Z339" s="267">
        <f>$D339*'[1]Book Life'!V42</f>
        <v>0</v>
      </c>
      <c r="AA339" s="267">
        <f>$D339*'[1]Book Life'!W42</f>
        <v>0</v>
      </c>
      <c r="AB339" s="267">
        <f>$D339*'[1]Book Life'!X42</f>
        <v>0</v>
      </c>
      <c r="AC339" s="267">
        <f>$D339*'[1]Book Life'!Y42</f>
        <v>0</v>
      </c>
      <c r="AD339" s="267">
        <f>$D339*'[1]Book Life'!Z42</f>
        <v>0</v>
      </c>
      <c r="AE339" s="267">
        <f>$D339*'[1]Book Life'!AA42</f>
        <v>0</v>
      </c>
      <c r="AF339" s="267">
        <f>$D339*'[1]Book Life'!AB42</f>
        <v>0</v>
      </c>
      <c r="AG339" s="267">
        <f>$D339*'[1]Book Life'!AC42</f>
        <v>0</v>
      </c>
      <c r="AH339" s="267">
        <f>$D339*'[1]Book Life'!AD42</f>
        <v>0</v>
      </c>
      <c r="AI339" s="267">
        <f>$D339*'[1]Book Life'!AE42</f>
        <v>0</v>
      </c>
      <c r="AJ339" s="267">
        <f>$D339*'[1]Book Life'!AF42</f>
        <v>0</v>
      </c>
      <c r="AK339" s="267">
        <f>$D339*'[1]Book Life'!AG42</f>
        <v>0</v>
      </c>
      <c r="AL339" s="267">
        <f>$D339*'[1]Book Life'!AH42</f>
        <v>0</v>
      </c>
      <c r="AM339" s="267">
        <f>$D339*'[1]Book Life'!AI42</f>
        <v>0</v>
      </c>
      <c r="AN339" s="267">
        <f>$D339*'[1]Book Life'!AJ42</f>
        <v>0</v>
      </c>
      <c r="AO339" s="267">
        <f>$D339*'[1]Book Life'!AK42</f>
        <v>0</v>
      </c>
      <c r="AP339" s="267">
        <f>$D339*'[1]Book Life'!AL42</f>
        <v>0</v>
      </c>
      <c r="AQ339" s="267">
        <f>$D339*'[1]Book Life'!AM42</f>
        <v>0</v>
      </c>
      <c r="AR339" s="267">
        <f>$D339*'[1]Book Life'!AN42</f>
        <v>0</v>
      </c>
      <c r="AS339" s="267">
        <f>$D339*'[1]Book Life'!AO42</f>
        <v>0</v>
      </c>
      <c r="AT339" s="267">
        <f>$D339*'[1]Book Life'!AP42</f>
        <v>0</v>
      </c>
      <c r="AU339" s="267">
        <f>$D339*'[1]Book Life'!AQ42</f>
        <v>0</v>
      </c>
      <c r="AV339" s="267">
        <f>$D339*'[1]Book Life'!AR42</f>
        <v>0</v>
      </c>
      <c r="AW339" s="267">
        <f>$D339*'[1]Book Life'!AS42</f>
        <v>0</v>
      </c>
      <c r="AX339" s="268">
        <f>$D339*'[1]Book Life'!AT42</f>
        <v>0</v>
      </c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1:59" s="259" customFormat="1" outlineLevel="1" x14ac:dyDescent="0.3">
      <c r="C340" s="147">
        <v>2034</v>
      </c>
      <c r="D340" s="148">
        <v>0</v>
      </c>
      <c r="E340" s="254"/>
      <c r="F340" s="266">
        <f>$D340*'[1]Book Life'!B43</f>
        <v>0</v>
      </c>
      <c r="G340" s="269">
        <f>$D340*'[1]Book Life'!C43</f>
        <v>0</v>
      </c>
      <c r="H340" s="269">
        <f>$D340*'[1]Book Life'!D43</f>
        <v>0</v>
      </c>
      <c r="I340" s="269">
        <f>$D340*'[1]Book Life'!E43</f>
        <v>0</v>
      </c>
      <c r="J340" s="269">
        <f>$D340*'[1]Book Life'!F43</f>
        <v>0</v>
      </c>
      <c r="K340" s="269">
        <f>$D340*'[1]Book Life'!G43</f>
        <v>0</v>
      </c>
      <c r="L340" s="269">
        <f>$D340*'[1]Book Life'!H43</f>
        <v>0</v>
      </c>
      <c r="M340" s="269">
        <f>$D340*'[1]Book Life'!I43</f>
        <v>0</v>
      </c>
      <c r="N340" s="269">
        <f>$D340*'[1]Book Life'!J43</f>
        <v>0</v>
      </c>
      <c r="O340" s="269">
        <f>$D340*'[1]Book Life'!K43</f>
        <v>0</v>
      </c>
      <c r="P340" s="269">
        <f>$D340*'[1]Book Life'!L43</f>
        <v>0</v>
      </c>
      <c r="Q340" s="267">
        <f>$D340*'[1]Book Life'!M43</f>
        <v>0</v>
      </c>
      <c r="R340" s="267">
        <f>$D340*'[1]Book Life'!N43</f>
        <v>0</v>
      </c>
      <c r="S340" s="267">
        <f>$D340*'[1]Book Life'!O43</f>
        <v>0</v>
      </c>
      <c r="T340" s="267">
        <f>$D340*'[1]Book Life'!P43</f>
        <v>0</v>
      </c>
      <c r="U340" s="267">
        <f>$D340*'[1]Book Life'!Q43</f>
        <v>0</v>
      </c>
      <c r="V340" s="267">
        <f>$D340*'[1]Book Life'!R43</f>
        <v>0</v>
      </c>
      <c r="W340" s="267">
        <f>$D340*'[1]Book Life'!S43</f>
        <v>0</v>
      </c>
      <c r="X340" s="267">
        <f>$D340*'[1]Book Life'!T43</f>
        <v>0</v>
      </c>
      <c r="Y340" s="267">
        <f>$D340*'[1]Book Life'!U43</f>
        <v>0</v>
      </c>
      <c r="Z340" s="267">
        <f>$D340*'[1]Book Life'!V43</f>
        <v>0</v>
      </c>
      <c r="AA340" s="267">
        <f>$D340*'[1]Book Life'!W43</f>
        <v>0</v>
      </c>
      <c r="AB340" s="267">
        <f>$D340*'[1]Book Life'!X43</f>
        <v>0</v>
      </c>
      <c r="AC340" s="267">
        <f>$D340*'[1]Book Life'!Y43</f>
        <v>0</v>
      </c>
      <c r="AD340" s="267">
        <f>$D340*'[1]Book Life'!Z43</f>
        <v>0</v>
      </c>
      <c r="AE340" s="267">
        <f>$D340*'[1]Book Life'!AA43</f>
        <v>0</v>
      </c>
      <c r="AF340" s="267">
        <f>$D340*'[1]Book Life'!AB43</f>
        <v>0</v>
      </c>
      <c r="AG340" s="267">
        <f>$D340*'[1]Book Life'!AC43</f>
        <v>0</v>
      </c>
      <c r="AH340" s="267">
        <f>$D340*'[1]Book Life'!AD43</f>
        <v>0</v>
      </c>
      <c r="AI340" s="267">
        <f>$D340*'[1]Book Life'!AE43</f>
        <v>0</v>
      </c>
      <c r="AJ340" s="267">
        <f>$D340*'[1]Book Life'!AF43</f>
        <v>0</v>
      </c>
      <c r="AK340" s="267">
        <f>$D340*'[1]Book Life'!AG43</f>
        <v>0</v>
      </c>
      <c r="AL340" s="267">
        <f>$D340*'[1]Book Life'!AH43</f>
        <v>0</v>
      </c>
      <c r="AM340" s="267">
        <f>$D340*'[1]Book Life'!AI43</f>
        <v>0</v>
      </c>
      <c r="AN340" s="267">
        <f>$D340*'[1]Book Life'!AJ43</f>
        <v>0</v>
      </c>
      <c r="AO340" s="267">
        <f>$D340*'[1]Book Life'!AK43</f>
        <v>0</v>
      </c>
      <c r="AP340" s="267">
        <f>$D340*'[1]Book Life'!AL43</f>
        <v>0</v>
      </c>
      <c r="AQ340" s="267">
        <f>$D340*'[1]Book Life'!AM43</f>
        <v>0</v>
      </c>
      <c r="AR340" s="267">
        <f>$D340*'[1]Book Life'!AN43</f>
        <v>0</v>
      </c>
      <c r="AS340" s="267">
        <f>$D340*'[1]Book Life'!AO43</f>
        <v>0</v>
      </c>
      <c r="AT340" s="267">
        <f>$D340*'[1]Book Life'!AP43</f>
        <v>0</v>
      </c>
      <c r="AU340" s="267">
        <f>$D340*'[1]Book Life'!AQ43</f>
        <v>0</v>
      </c>
      <c r="AV340" s="267">
        <f>$D340*'[1]Book Life'!AR43</f>
        <v>0</v>
      </c>
      <c r="AW340" s="267">
        <f>$D340*'[1]Book Life'!AS43</f>
        <v>0</v>
      </c>
      <c r="AX340" s="268">
        <f>$D340*'[1]Book Life'!AT43</f>
        <v>0</v>
      </c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1:59" s="259" customFormat="1" outlineLevel="1" x14ac:dyDescent="0.3">
      <c r="C341" s="147">
        <v>2035</v>
      </c>
      <c r="D341" s="148">
        <v>0</v>
      </c>
      <c r="E341" s="254"/>
      <c r="F341" s="266">
        <f>$D341*'[1]Book Life'!B44</f>
        <v>0</v>
      </c>
      <c r="G341" s="269">
        <f>$D341*'[1]Book Life'!C44</f>
        <v>0</v>
      </c>
      <c r="H341" s="269">
        <f>$D341*'[1]Book Life'!D44</f>
        <v>0</v>
      </c>
      <c r="I341" s="269">
        <f>$D341*'[1]Book Life'!E44</f>
        <v>0</v>
      </c>
      <c r="J341" s="269">
        <f>$D341*'[1]Book Life'!F44</f>
        <v>0</v>
      </c>
      <c r="K341" s="269">
        <f>$D341*'[1]Book Life'!G44</f>
        <v>0</v>
      </c>
      <c r="L341" s="269">
        <f>$D341*'[1]Book Life'!H44</f>
        <v>0</v>
      </c>
      <c r="M341" s="269">
        <f>$D341*'[1]Book Life'!I44</f>
        <v>0</v>
      </c>
      <c r="N341" s="269">
        <f>$D341*'[1]Book Life'!J44</f>
        <v>0</v>
      </c>
      <c r="O341" s="269">
        <f>$D341*'[1]Book Life'!K44</f>
        <v>0</v>
      </c>
      <c r="P341" s="269">
        <f>$D341*'[1]Book Life'!L44</f>
        <v>0</v>
      </c>
      <c r="Q341" s="269">
        <f>$D341*'[1]Book Life'!M44</f>
        <v>0</v>
      </c>
      <c r="R341" s="267">
        <f>$D341*'[1]Book Life'!N44</f>
        <v>0</v>
      </c>
      <c r="S341" s="267">
        <f>$D341*'[1]Book Life'!O44</f>
        <v>0</v>
      </c>
      <c r="T341" s="267">
        <f>$D341*'[1]Book Life'!P44</f>
        <v>0</v>
      </c>
      <c r="U341" s="267">
        <f>$D341*'[1]Book Life'!Q44</f>
        <v>0</v>
      </c>
      <c r="V341" s="267">
        <f>$D341*'[1]Book Life'!R44</f>
        <v>0</v>
      </c>
      <c r="W341" s="267">
        <f>$D341*'[1]Book Life'!S44</f>
        <v>0</v>
      </c>
      <c r="X341" s="267">
        <f>$D341*'[1]Book Life'!T44</f>
        <v>0</v>
      </c>
      <c r="Y341" s="267">
        <f>$D341*'[1]Book Life'!U44</f>
        <v>0</v>
      </c>
      <c r="Z341" s="267">
        <f>$D341*'[1]Book Life'!V44</f>
        <v>0</v>
      </c>
      <c r="AA341" s="267">
        <f>$D341*'[1]Book Life'!W44</f>
        <v>0</v>
      </c>
      <c r="AB341" s="267">
        <f>$D341*'[1]Book Life'!X44</f>
        <v>0</v>
      </c>
      <c r="AC341" s="267">
        <f>$D341*'[1]Book Life'!Y44</f>
        <v>0</v>
      </c>
      <c r="AD341" s="267">
        <f>$D341*'[1]Book Life'!Z44</f>
        <v>0</v>
      </c>
      <c r="AE341" s="267">
        <f>$D341*'[1]Book Life'!AA44</f>
        <v>0</v>
      </c>
      <c r="AF341" s="267">
        <f>$D341*'[1]Book Life'!AB44</f>
        <v>0</v>
      </c>
      <c r="AG341" s="267">
        <f>$D341*'[1]Book Life'!AC44</f>
        <v>0</v>
      </c>
      <c r="AH341" s="267">
        <f>$D341*'[1]Book Life'!AD44</f>
        <v>0</v>
      </c>
      <c r="AI341" s="267">
        <f>$D341*'[1]Book Life'!AE44</f>
        <v>0</v>
      </c>
      <c r="AJ341" s="267">
        <f>$D341*'[1]Book Life'!AF44</f>
        <v>0</v>
      </c>
      <c r="AK341" s="267">
        <f>$D341*'[1]Book Life'!AG44</f>
        <v>0</v>
      </c>
      <c r="AL341" s="267">
        <f>$D341*'[1]Book Life'!AH44</f>
        <v>0</v>
      </c>
      <c r="AM341" s="267">
        <f>$D341*'[1]Book Life'!AI44</f>
        <v>0</v>
      </c>
      <c r="AN341" s="267">
        <f>$D341*'[1]Book Life'!AJ44</f>
        <v>0</v>
      </c>
      <c r="AO341" s="267">
        <f>$D341*'[1]Book Life'!AK44</f>
        <v>0</v>
      </c>
      <c r="AP341" s="267">
        <f>$D341*'[1]Book Life'!AL44</f>
        <v>0</v>
      </c>
      <c r="AQ341" s="267">
        <f>$D341*'[1]Book Life'!AM44</f>
        <v>0</v>
      </c>
      <c r="AR341" s="267">
        <f>$D341*'[1]Book Life'!AN44</f>
        <v>0</v>
      </c>
      <c r="AS341" s="267">
        <f>$D341*'[1]Book Life'!AO44</f>
        <v>0</v>
      </c>
      <c r="AT341" s="267">
        <f>$D341*'[1]Book Life'!AP44</f>
        <v>0</v>
      </c>
      <c r="AU341" s="267">
        <f>$D341*'[1]Book Life'!AQ44</f>
        <v>0</v>
      </c>
      <c r="AV341" s="267">
        <f>$D341*'[1]Book Life'!AR44</f>
        <v>0</v>
      </c>
      <c r="AW341" s="267">
        <f>$D341*'[1]Book Life'!AS44</f>
        <v>0</v>
      </c>
      <c r="AX341" s="268">
        <f>$D341*'[1]Book Life'!AT44</f>
        <v>0</v>
      </c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1:59" s="259" customFormat="1" outlineLevel="1" x14ac:dyDescent="0.3">
      <c r="C342" s="147">
        <v>2036</v>
      </c>
      <c r="D342" s="148">
        <v>0</v>
      </c>
      <c r="E342" s="254"/>
      <c r="F342" s="266">
        <f>$D342*'[1]Book Life'!B45</f>
        <v>0</v>
      </c>
      <c r="G342" s="269">
        <f>$D342*'[1]Book Life'!C45</f>
        <v>0</v>
      </c>
      <c r="H342" s="269">
        <f>$D342*'[1]Book Life'!D45</f>
        <v>0</v>
      </c>
      <c r="I342" s="269">
        <f>$D342*'[1]Book Life'!E45</f>
        <v>0</v>
      </c>
      <c r="J342" s="269">
        <f>$D342*'[1]Book Life'!F45</f>
        <v>0</v>
      </c>
      <c r="K342" s="269">
        <f>$D342*'[1]Book Life'!G45</f>
        <v>0</v>
      </c>
      <c r="L342" s="269">
        <f>$D342*'[1]Book Life'!H45</f>
        <v>0</v>
      </c>
      <c r="M342" s="269">
        <f>$D342*'[1]Book Life'!I45</f>
        <v>0</v>
      </c>
      <c r="N342" s="269">
        <f>$D342*'[1]Book Life'!J45</f>
        <v>0</v>
      </c>
      <c r="O342" s="269">
        <f>$D342*'[1]Book Life'!K45</f>
        <v>0</v>
      </c>
      <c r="P342" s="269">
        <f>$D342*'[1]Book Life'!L45</f>
        <v>0</v>
      </c>
      <c r="Q342" s="269">
        <f>$D342*'[1]Book Life'!M45</f>
        <v>0</v>
      </c>
      <c r="R342" s="269">
        <f>$D342*'[1]Book Life'!N45</f>
        <v>0</v>
      </c>
      <c r="S342" s="267">
        <f>$D342*'[1]Book Life'!O45</f>
        <v>0</v>
      </c>
      <c r="T342" s="267">
        <f>$D342*'[1]Book Life'!P45</f>
        <v>0</v>
      </c>
      <c r="U342" s="267">
        <f>$D342*'[1]Book Life'!Q45</f>
        <v>0</v>
      </c>
      <c r="V342" s="267">
        <f>$D342*'[1]Book Life'!R45</f>
        <v>0</v>
      </c>
      <c r="W342" s="267">
        <f>$D342*'[1]Book Life'!S45</f>
        <v>0</v>
      </c>
      <c r="X342" s="267">
        <f>$D342*'[1]Book Life'!T45</f>
        <v>0</v>
      </c>
      <c r="Y342" s="267">
        <f>$D342*'[1]Book Life'!U45</f>
        <v>0</v>
      </c>
      <c r="Z342" s="267">
        <f>$D342*'[1]Book Life'!V45</f>
        <v>0</v>
      </c>
      <c r="AA342" s="267">
        <f>$D342*'[1]Book Life'!W45</f>
        <v>0</v>
      </c>
      <c r="AB342" s="267">
        <f>$D342*'[1]Book Life'!X45</f>
        <v>0</v>
      </c>
      <c r="AC342" s="267">
        <f>$D342*'[1]Book Life'!Y45</f>
        <v>0</v>
      </c>
      <c r="AD342" s="267">
        <f>$D342*'[1]Book Life'!Z45</f>
        <v>0</v>
      </c>
      <c r="AE342" s="267">
        <f>$D342*'[1]Book Life'!AA45</f>
        <v>0</v>
      </c>
      <c r="AF342" s="267">
        <f>$D342*'[1]Book Life'!AB45</f>
        <v>0</v>
      </c>
      <c r="AG342" s="267">
        <f>$D342*'[1]Book Life'!AC45</f>
        <v>0</v>
      </c>
      <c r="AH342" s="267">
        <f>$D342*'[1]Book Life'!AD45</f>
        <v>0</v>
      </c>
      <c r="AI342" s="267">
        <f>$D342*'[1]Book Life'!AE45</f>
        <v>0</v>
      </c>
      <c r="AJ342" s="267">
        <f>$D342*'[1]Book Life'!AF45</f>
        <v>0</v>
      </c>
      <c r="AK342" s="267">
        <f>$D342*'[1]Book Life'!AG45</f>
        <v>0</v>
      </c>
      <c r="AL342" s="267">
        <f>$D342*'[1]Book Life'!AH45</f>
        <v>0</v>
      </c>
      <c r="AM342" s="267">
        <f>$D342*'[1]Book Life'!AI45</f>
        <v>0</v>
      </c>
      <c r="AN342" s="267">
        <f>$D342*'[1]Book Life'!AJ45</f>
        <v>0</v>
      </c>
      <c r="AO342" s="267">
        <f>$D342*'[1]Book Life'!AK45</f>
        <v>0</v>
      </c>
      <c r="AP342" s="267">
        <f>$D342*'[1]Book Life'!AL45</f>
        <v>0</v>
      </c>
      <c r="AQ342" s="267">
        <f>$D342*'[1]Book Life'!AM45</f>
        <v>0</v>
      </c>
      <c r="AR342" s="267">
        <f>$D342*'[1]Book Life'!AN45</f>
        <v>0</v>
      </c>
      <c r="AS342" s="267">
        <f>$D342*'[1]Book Life'!AO45</f>
        <v>0</v>
      </c>
      <c r="AT342" s="267">
        <f>$D342*'[1]Book Life'!AP45</f>
        <v>0</v>
      </c>
      <c r="AU342" s="267">
        <f>$D342*'[1]Book Life'!AQ45</f>
        <v>0</v>
      </c>
      <c r="AV342" s="267">
        <f>$D342*'[1]Book Life'!AR45</f>
        <v>0</v>
      </c>
      <c r="AW342" s="267">
        <f>$D342*'[1]Book Life'!AS45</f>
        <v>0</v>
      </c>
      <c r="AX342" s="268">
        <f>$D342*'[1]Book Life'!AT45</f>
        <v>0</v>
      </c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1:59" s="259" customFormat="1" outlineLevel="1" x14ac:dyDescent="0.3">
      <c r="C343" s="147">
        <v>2037</v>
      </c>
      <c r="D343" s="148">
        <v>0</v>
      </c>
      <c r="E343" s="254"/>
      <c r="F343" s="266">
        <f>$D343*'[1]Book Life'!B46</f>
        <v>0</v>
      </c>
      <c r="G343" s="269">
        <f>$D343*'[1]Book Life'!C46</f>
        <v>0</v>
      </c>
      <c r="H343" s="269">
        <f>$D343*'[1]Book Life'!D46</f>
        <v>0</v>
      </c>
      <c r="I343" s="269">
        <f>$D343*'[1]Book Life'!E46</f>
        <v>0</v>
      </c>
      <c r="J343" s="269">
        <f>$D343*'[1]Book Life'!F46</f>
        <v>0</v>
      </c>
      <c r="K343" s="269">
        <f>$D343*'[1]Book Life'!G46</f>
        <v>0</v>
      </c>
      <c r="L343" s="269">
        <f>$D343*'[1]Book Life'!H46</f>
        <v>0</v>
      </c>
      <c r="M343" s="269">
        <f>$D343*'[1]Book Life'!I46</f>
        <v>0</v>
      </c>
      <c r="N343" s="269">
        <f>$D343*'[1]Book Life'!J46</f>
        <v>0</v>
      </c>
      <c r="O343" s="269">
        <f>$D343*'[1]Book Life'!K46</f>
        <v>0</v>
      </c>
      <c r="P343" s="269">
        <f>$D343*'[1]Book Life'!L46</f>
        <v>0</v>
      </c>
      <c r="Q343" s="269">
        <f>$D343*'[1]Book Life'!M46</f>
        <v>0</v>
      </c>
      <c r="R343" s="269">
        <f>$D343*'[1]Book Life'!N46</f>
        <v>0</v>
      </c>
      <c r="S343" s="269">
        <f>$D343*'[1]Book Life'!O46</f>
        <v>0</v>
      </c>
      <c r="T343" s="267">
        <f>$D343*'[1]Book Life'!P46</f>
        <v>0</v>
      </c>
      <c r="U343" s="267">
        <f>$D343*'[1]Book Life'!Q46</f>
        <v>0</v>
      </c>
      <c r="V343" s="267">
        <f>$D343*'[1]Book Life'!R46</f>
        <v>0</v>
      </c>
      <c r="W343" s="267">
        <f>$D343*'[1]Book Life'!S46</f>
        <v>0</v>
      </c>
      <c r="X343" s="267">
        <f>$D343*'[1]Book Life'!T46</f>
        <v>0</v>
      </c>
      <c r="Y343" s="267">
        <f>$D343*'[1]Book Life'!U46</f>
        <v>0</v>
      </c>
      <c r="Z343" s="267">
        <f>$D343*'[1]Book Life'!V46</f>
        <v>0</v>
      </c>
      <c r="AA343" s="267">
        <f>$D343*'[1]Book Life'!W46</f>
        <v>0</v>
      </c>
      <c r="AB343" s="267">
        <f>$D343*'[1]Book Life'!X46</f>
        <v>0</v>
      </c>
      <c r="AC343" s="267">
        <f>$D343*'[1]Book Life'!Y46</f>
        <v>0</v>
      </c>
      <c r="AD343" s="267">
        <f>$D343*'[1]Book Life'!Z46</f>
        <v>0</v>
      </c>
      <c r="AE343" s="267">
        <f>$D343*'[1]Book Life'!AA46</f>
        <v>0</v>
      </c>
      <c r="AF343" s="267">
        <f>$D343*'[1]Book Life'!AB46</f>
        <v>0</v>
      </c>
      <c r="AG343" s="267">
        <f>$D343*'[1]Book Life'!AC46</f>
        <v>0</v>
      </c>
      <c r="AH343" s="267">
        <f>$D343*'[1]Book Life'!AD46</f>
        <v>0</v>
      </c>
      <c r="AI343" s="267">
        <f>$D343*'[1]Book Life'!AE46</f>
        <v>0</v>
      </c>
      <c r="AJ343" s="267">
        <f>$D343*'[1]Book Life'!AF46</f>
        <v>0</v>
      </c>
      <c r="AK343" s="267">
        <f>$D343*'[1]Book Life'!AG46</f>
        <v>0</v>
      </c>
      <c r="AL343" s="267">
        <f>$D343*'[1]Book Life'!AH46</f>
        <v>0</v>
      </c>
      <c r="AM343" s="267">
        <f>$D343*'[1]Book Life'!AI46</f>
        <v>0</v>
      </c>
      <c r="AN343" s="267">
        <f>$D343*'[1]Book Life'!AJ46</f>
        <v>0</v>
      </c>
      <c r="AO343" s="267">
        <f>$D343*'[1]Book Life'!AK46</f>
        <v>0</v>
      </c>
      <c r="AP343" s="267">
        <f>$D343*'[1]Book Life'!AL46</f>
        <v>0</v>
      </c>
      <c r="AQ343" s="267">
        <f>$D343*'[1]Book Life'!AM46</f>
        <v>0</v>
      </c>
      <c r="AR343" s="267">
        <f>$D343*'[1]Book Life'!AN46</f>
        <v>0</v>
      </c>
      <c r="AS343" s="267">
        <f>$D343*'[1]Book Life'!AO46</f>
        <v>0</v>
      </c>
      <c r="AT343" s="267">
        <f>$D343*'[1]Book Life'!AP46</f>
        <v>0</v>
      </c>
      <c r="AU343" s="267">
        <f>$D343*'[1]Book Life'!AQ46</f>
        <v>0</v>
      </c>
      <c r="AV343" s="267">
        <f>$D343*'[1]Book Life'!AR46</f>
        <v>0</v>
      </c>
      <c r="AW343" s="267">
        <f>$D343*'[1]Book Life'!AS46</f>
        <v>0</v>
      </c>
      <c r="AX343" s="268">
        <f>$D343*'[1]Book Life'!AT46</f>
        <v>0</v>
      </c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1:59" s="259" customFormat="1" outlineLevel="1" x14ac:dyDescent="0.3">
      <c r="C344" s="147">
        <v>2038</v>
      </c>
      <c r="D344" s="148">
        <v>0</v>
      </c>
      <c r="E344" s="254"/>
      <c r="F344" s="266">
        <f>$D344*'[1]Book Life'!B47</f>
        <v>0</v>
      </c>
      <c r="G344" s="269">
        <f>$D344*'[1]Book Life'!C47</f>
        <v>0</v>
      </c>
      <c r="H344" s="269">
        <f>$D344*'[1]Book Life'!D47</f>
        <v>0</v>
      </c>
      <c r="I344" s="269">
        <f>$D344*'[1]Book Life'!E47</f>
        <v>0</v>
      </c>
      <c r="J344" s="269">
        <f>$D344*'[1]Book Life'!F47</f>
        <v>0</v>
      </c>
      <c r="K344" s="269">
        <f>$D344*'[1]Book Life'!G47</f>
        <v>0</v>
      </c>
      <c r="L344" s="269">
        <f>$D344*'[1]Book Life'!H47</f>
        <v>0</v>
      </c>
      <c r="M344" s="269">
        <f>$D344*'[1]Book Life'!I47</f>
        <v>0</v>
      </c>
      <c r="N344" s="269">
        <f>$D344*'[1]Book Life'!J47</f>
        <v>0</v>
      </c>
      <c r="O344" s="269">
        <f>$D344*'[1]Book Life'!K47</f>
        <v>0</v>
      </c>
      <c r="P344" s="269">
        <f>$D344*'[1]Book Life'!L47</f>
        <v>0</v>
      </c>
      <c r="Q344" s="269">
        <f>$D344*'[1]Book Life'!M47</f>
        <v>0</v>
      </c>
      <c r="R344" s="269">
        <f>$D344*'[1]Book Life'!N47</f>
        <v>0</v>
      </c>
      <c r="S344" s="269">
        <f>$D344*'[1]Book Life'!O47</f>
        <v>0</v>
      </c>
      <c r="T344" s="269">
        <f>$D344*'[1]Book Life'!P47</f>
        <v>0</v>
      </c>
      <c r="U344" s="267">
        <f>$D344*'[1]Book Life'!Q47</f>
        <v>0</v>
      </c>
      <c r="V344" s="267">
        <f>$D344*'[1]Book Life'!R47</f>
        <v>0</v>
      </c>
      <c r="W344" s="267">
        <f>$D344*'[1]Book Life'!S47</f>
        <v>0</v>
      </c>
      <c r="X344" s="267">
        <f>$D344*'[1]Book Life'!T47</f>
        <v>0</v>
      </c>
      <c r="Y344" s="267">
        <f>$D344*'[1]Book Life'!U47</f>
        <v>0</v>
      </c>
      <c r="Z344" s="267">
        <f>$D344*'[1]Book Life'!V47</f>
        <v>0</v>
      </c>
      <c r="AA344" s="267">
        <f>$D344*'[1]Book Life'!W47</f>
        <v>0</v>
      </c>
      <c r="AB344" s="267">
        <f>$D344*'[1]Book Life'!X47</f>
        <v>0</v>
      </c>
      <c r="AC344" s="267">
        <f>$D344*'[1]Book Life'!Y47</f>
        <v>0</v>
      </c>
      <c r="AD344" s="267">
        <f>$D344*'[1]Book Life'!Z47</f>
        <v>0</v>
      </c>
      <c r="AE344" s="267">
        <f>$D344*'[1]Book Life'!AA47</f>
        <v>0</v>
      </c>
      <c r="AF344" s="267">
        <f>$D344*'[1]Book Life'!AB47</f>
        <v>0</v>
      </c>
      <c r="AG344" s="267">
        <f>$D344*'[1]Book Life'!AC47</f>
        <v>0</v>
      </c>
      <c r="AH344" s="267">
        <f>$D344*'[1]Book Life'!AD47</f>
        <v>0</v>
      </c>
      <c r="AI344" s="267">
        <f>$D344*'[1]Book Life'!AE47</f>
        <v>0</v>
      </c>
      <c r="AJ344" s="267">
        <f>$D344*'[1]Book Life'!AF47</f>
        <v>0</v>
      </c>
      <c r="AK344" s="267">
        <f>$D344*'[1]Book Life'!AG47</f>
        <v>0</v>
      </c>
      <c r="AL344" s="267">
        <f>$D344*'[1]Book Life'!AH47</f>
        <v>0</v>
      </c>
      <c r="AM344" s="267">
        <f>$D344*'[1]Book Life'!AI47</f>
        <v>0</v>
      </c>
      <c r="AN344" s="267">
        <f>$D344*'[1]Book Life'!AJ47</f>
        <v>0</v>
      </c>
      <c r="AO344" s="267">
        <f>$D344*'[1]Book Life'!AK47</f>
        <v>0</v>
      </c>
      <c r="AP344" s="267">
        <f>$D344*'[1]Book Life'!AL47</f>
        <v>0</v>
      </c>
      <c r="AQ344" s="267">
        <f>$D344*'[1]Book Life'!AM47</f>
        <v>0</v>
      </c>
      <c r="AR344" s="267">
        <f>$D344*'[1]Book Life'!AN47</f>
        <v>0</v>
      </c>
      <c r="AS344" s="267">
        <f>$D344*'[1]Book Life'!AO47</f>
        <v>0</v>
      </c>
      <c r="AT344" s="267">
        <f>$D344*'[1]Book Life'!AP47</f>
        <v>0</v>
      </c>
      <c r="AU344" s="267">
        <f>$D344*'[1]Book Life'!AQ47</f>
        <v>0</v>
      </c>
      <c r="AV344" s="267">
        <f>$D344*'[1]Book Life'!AR47</f>
        <v>0</v>
      </c>
      <c r="AW344" s="267">
        <f>$D344*'[1]Book Life'!AS47</f>
        <v>0</v>
      </c>
      <c r="AX344" s="268">
        <f>$D344*'[1]Book Life'!AT47</f>
        <v>0</v>
      </c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1:59" s="259" customFormat="1" outlineLevel="1" x14ac:dyDescent="0.3">
      <c r="C345" s="147">
        <v>2039</v>
      </c>
      <c r="D345" s="148">
        <v>0</v>
      </c>
      <c r="E345" s="254"/>
      <c r="F345" s="266">
        <f>$D345*'[1]Book Life'!B48</f>
        <v>0</v>
      </c>
      <c r="G345" s="269">
        <f>$D345*'[1]Book Life'!C48</f>
        <v>0</v>
      </c>
      <c r="H345" s="269">
        <f>$D345*'[1]Book Life'!D48</f>
        <v>0</v>
      </c>
      <c r="I345" s="269">
        <f>$D345*'[1]Book Life'!E48</f>
        <v>0</v>
      </c>
      <c r="J345" s="269">
        <f>$D345*'[1]Book Life'!F48</f>
        <v>0</v>
      </c>
      <c r="K345" s="269">
        <f>$D345*'[1]Book Life'!G48</f>
        <v>0</v>
      </c>
      <c r="L345" s="269">
        <f>$D345*'[1]Book Life'!H48</f>
        <v>0</v>
      </c>
      <c r="M345" s="269">
        <f>$D345*'[1]Book Life'!I48</f>
        <v>0</v>
      </c>
      <c r="N345" s="269">
        <f>$D345*'[1]Book Life'!J48</f>
        <v>0</v>
      </c>
      <c r="O345" s="269">
        <f>$D345*'[1]Book Life'!K48</f>
        <v>0</v>
      </c>
      <c r="P345" s="269">
        <f>$D345*'[1]Book Life'!L48</f>
        <v>0</v>
      </c>
      <c r="Q345" s="269">
        <f>$D345*'[1]Book Life'!M48</f>
        <v>0</v>
      </c>
      <c r="R345" s="269">
        <f>$D345*'[1]Book Life'!N48</f>
        <v>0</v>
      </c>
      <c r="S345" s="269">
        <f>$D345*'[1]Book Life'!O48</f>
        <v>0</v>
      </c>
      <c r="T345" s="269">
        <f>$D345*'[1]Book Life'!P48</f>
        <v>0</v>
      </c>
      <c r="U345" s="269">
        <f>$D345*'[1]Book Life'!Q48</f>
        <v>0</v>
      </c>
      <c r="V345" s="267">
        <f>$D345*'[1]Book Life'!R48</f>
        <v>0</v>
      </c>
      <c r="W345" s="267">
        <f>$D345*'[1]Book Life'!S48</f>
        <v>0</v>
      </c>
      <c r="X345" s="267">
        <f>$D345*'[1]Book Life'!T48</f>
        <v>0</v>
      </c>
      <c r="Y345" s="267">
        <f>$D345*'[1]Book Life'!U48</f>
        <v>0</v>
      </c>
      <c r="Z345" s="267">
        <f>$D345*'[1]Book Life'!V48</f>
        <v>0</v>
      </c>
      <c r="AA345" s="267">
        <f>$D345*'[1]Book Life'!W48</f>
        <v>0</v>
      </c>
      <c r="AB345" s="267">
        <f>$D345*'[1]Book Life'!X48</f>
        <v>0</v>
      </c>
      <c r="AC345" s="267">
        <f>$D345*'[1]Book Life'!Y48</f>
        <v>0</v>
      </c>
      <c r="AD345" s="267">
        <f>$D345*'[1]Book Life'!Z48</f>
        <v>0</v>
      </c>
      <c r="AE345" s="267">
        <f>$D345*'[1]Book Life'!AA48</f>
        <v>0</v>
      </c>
      <c r="AF345" s="267">
        <f>$D345*'[1]Book Life'!AB48</f>
        <v>0</v>
      </c>
      <c r="AG345" s="267">
        <f>$D345*'[1]Book Life'!AC48</f>
        <v>0</v>
      </c>
      <c r="AH345" s="267">
        <f>$D345*'[1]Book Life'!AD48</f>
        <v>0</v>
      </c>
      <c r="AI345" s="267">
        <f>$D345*'[1]Book Life'!AE48</f>
        <v>0</v>
      </c>
      <c r="AJ345" s="267">
        <f>$D345*'[1]Book Life'!AF48</f>
        <v>0</v>
      </c>
      <c r="AK345" s="267">
        <f>$D345*'[1]Book Life'!AG48</f>
        <v>0</v>
      </c>
      <c r="AL345" s="267">
        <f>$D345*'[1]Book Life'!AH48</f>
        <v>0</v>
      </c>
      <c r="AM345" s="267">
        <f>$D345*'[1]Book Life'!AI48</f>
        <v>0</v>
      </c>
      <c r="AN345" s="267">
        <f>$D345*'[1]Book Life'!AJ48</f>
        <v>0</v>
      </c>
      <c r="AO345" s="267">
        <f>$D345*'[1]Book Life'!AK48</f>
        <v>0</v>
      </c>
      <c r="AP345" s="267">
        <f>$D345*'[1]Book Life'!AL48</f>
        <v>0</v>
      </c>
      <c r="AQ345" s="267">
        <f>$D345*'[1]Book Life'!AM48</f>
        <v>0</v>
      </c>
      <c r="AR345" s="267">
        <f>$D345*'[1]Book Life'!AN48</f>
        <v>0</v>
      </c>
      <c r="AS345" s="267">
        <f>$D345*'[1]Book Life'!AO48</f>
        <v>0</v>
      </c>
      <c r="AT345" s="267">
        <f>$D345*'[1]Book Life'!AP48</f>
        <v>0</v>
      </c>
      <c r="AU345" s="267">
        <f>$D345*'[1]Book Life'!AQ48</f>
        <v>0</v>
      </c>
      <c r="AV345" s="267">
        <f>$D345*'[1]Book Life'!AR48</f>
        <v>0</v>
      </c>
      <c r="AW345" s="267">
        <f>$D345*'[1]Book Life'!AS48</f>
        <v>0</v>
      </c>
      <c r="AX345" s="268">
        <f>$D345*'[1]Book Life'!AT48</f>
        <v>0</v>
      </c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1:59" s="259" customFormat="1" outlineLevel="1" x14ac:dyDescent="0.3">
      <c r="C346" s="147">
        <v>2040</v>
      </c>
      <c r="D346" s="148">
        <v>0</v>
      </c>
      <c r="E346" s="254"/>
      <c r="F346" s="266">
        <f>$D346*'[1]Book Life'!B49</f>
        <v>0</v>
      </c>
      <c r="G346" s="269">
        <f>$D346*'[1]Book Life'!C49</f>
        <v>0</v>
      </c>
      <c r="H346" s="269">
        <f>$D346*'[1]Book Life'!D49</f>
        <v>0</v>
      </c>
      <c r="I346" s="269">
        <f>$D346*'[1]Book Life'!E49</f>
        <v>0</v>
      </c>
      <c r="J346" s="269">
        <f>$D346*'[1]Book Life'!F49</f>
        <v>0</v>
      </c>
      <c r="K346" s="269">
        <f>$D346*'[1]Book Life'!G49</f>
        <v>0</v>
      </c>
      <c r="L346" s="269">
        <f>$D346*'[1]Book Life'!H49</f>
        <v>0</v>
      </c>
      <c r="M346" s="269">
        <f>$D346*'[1]Book Life'!I49</f>
        <v>0</v>
      </c>
      <c r="N346" s="269">
        <f>$D346*'[1]Book Life'!J49</f>
        <v>0</v>
      </c>
      <c r="O346" s="269">
        <f>$D346*'[1]Book Life'!K49</f>
        <v>0</v>
      </c>
      <c r="P346" s="269">
        <f>$D346*'[1]Book Life'!L49</f>
        <v>0</v>
      </c>
      <c r="Q346" s="269">
        <f>$D346*'[1]Book Life'!M49</f>
        <v>0</v>
      </c>
      <c r="R346" s="269">
        <f>$D346*'[1]Book Life'!N49</f>
        <v>0</v>
      </c>
      <c r="S346" s="269">
        <f>$D346*'[1]Book Life'!O49</f>
        <v>0</v>
      </c>
      <c r="T346" s="269">
        <f>$D346*'[1]Book Life'!P49</f>
        <v>0</v>
      </c>
      <c r="U346" s="269">
        <f>$D346*'[1]Book Life'!Q49</f>
        <v>0</v>
      </c>
      <c r="V346" s="269">
        <f>$D346*'[1]Book Life'!R49</f>
        <v>0</v>
      </c>
      <c r="W346" s="267">
        <f>$D346*'[1]Book Life'!S49</f>
        <v>0</v>
      </c>
      <c r="X346" s="267">
        <f>$D346*'[1]Book Life'!T49</f>
        <v>0</v>
      </c>
      <c r="Y346" s="267">
        <f>$D346*'[1]Book Life'!U49</f>
        <v>0</v>
      </c>
      <c r="Z346" s="267">
        <f>$D346*'[1]Book Life'!V49</f>
        <v>0</v>
      </c>
      <c r="AA346" s="267">
        <f>$D346*'[1]Book Life'!W49</f>
        <v>0</v>
      </c>
      <c r="AB346" s="267">
        <f>$D346*'[1]Book Life'!X49</f>
        <v>0</v>
      </c>
      <c r="AC346" s="267">
        <f>$D346*'[1]Book Life'!Y49</f>
        <v>0</v>
      </c>
      <c r="AD346" s="267">
        <f>$D346*'[1]Book Life'!Z49</f>
        <v>0</v>
      </c>
      <c r="AE346" s="267">
        <f>$D346*'[1]Book Life'!AA49</f>
        <v>0</v>
      </c>
      <c r="AF346" s="267">
        <f>$D346*'[1]Book Life'!AB49</f>
        <v>0</v>
      </c>
      <c r="AG346" s="267">
        <f>$D346*'[1]Book Life'!AC49</f>
        <v>0</v>
      </c>
      <c r="AH346" s="267">
        <f>$D346*'[1]Book Life'!AD49</f>
        <v>0</v>
      </c>
      <c r="AI346" s="267">
        <f>$D346*'[1]Book Life'!AE49</f>
        <v>0</v>
      </c>
      <c r="AJ346" s="267">
        <f>$D346*'[1]Book Life'!AF49</f>
        <v>0</v>
      </c>
      <c r="AK346" s="267">
        <f>$D346*'[1]Book Life'!AG49</f>
        <v>0</v>
      </c>
      <c r="AL346" s="267">
        <f>$D346*'[1]Book Life'!AH49</f>
        <v>0</v>
      </c>
      <c r="AM346" s="267">
        <f>$D346*'[1]Book Life'!AI49</f>
        <v>0</v>
      </c>
      <c r="AN346" s="267">
        <f>$D346*'[1]Book Life'!AJ49</f>
        <v>0</v>
      </c>
      <c r="AO346" s="267">
        <f>$D346*'[1]Book Life'!AK49</f>
        <v>0</v>
      </c>
      <c r="AP346" s="267">
        <f>$D346*'[1]Book Life'!AL49</f>
        <v>0</v>
      </c>
      <c r="AQ346" s="267">
        <f>$D346*'[1]Book Life'!AM49</f>
        <v>0</v>
      </c>
      <c r="AR346" s="267">
        <f>$D346*'[1]Book Life'!AN49</f>
        <v>0</v>
      </c>
      <c r="AS346" s="267">
        <f>$D346*'[1]Book Life'!AO49</f>
        <v>0</v>
      </c>
      <c r="AT346" s="267">
        <f>$D346*'[1]Book Life'!AP49</f>
        <v>0</v>
      </c>
      <c r="AU346" s="267">
        <f>$D346*'[1]Book Life'!AQ49</f>
        <v>0</v>
      </c>
      <c r="AV346" s="267">
        <f>$D346*'[1]Book Life'!AR49</f>
        <v>0</v>
      </c>
      <c r="AW346" s="267">
        <f>$D346*'[1]Book Life'!AS49</f>
        <v>0</v>
      </c>
      <c r="AX346" s="268">
        <f>$D346*'[1]Book Life'!AT49</f>
        <v>0</v>
      </c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1:59" s="259" customFormat="1" outlineLevel="1" x14ac:dyDescent="0.3">
      <c r="C347" s="147">
        <v>2041</v>
      </c>
      <c r="D347" s="148">
        <v>0</v>
      </c>
      <c r="E347" s="254"/>
      <c r="F347" s="266">
        <f>$D347*'[1]Book Life'!B50</f>
        <v>0</v>
      </c>
      <c r="G347" s="269">
        <f>$D347*'[1]Book Life'!C50</f>
        <v>0</v>
      </c>
      <c r="H347" s="269">
        <f>$D347*'[1]Book Life'!D50</f>
        <v>0</v>
      </c>
      <c r="I347" s="269">
        <f>$D347*'[1]Book Life'!E50</f>
        <v>0</v>
      </c>
      <c r="J347" s="269">
        <f>$D347*'[1]Book Life'!F50</f>
        <v>0</v>
      </c>
      <c r="K347" s="269">
        <f>$D347*'[1]Book Life'!G50</f>
        <v>0</v>
      </c>
      <c r="L347" s="269">
        <f>$D347*'[1]Book Life'!H50</f>
        <v>0</v>
      </c>
      <c r="M347" s="269">
        <f>$D347*'[1]Book Life'!I50</f>
        <v>0</v>
      </c>
      <c r="N347" s="269">
        <f>$D347*'[1]Book Life'!J50</f>
        <v>0</v>
      </c>
      <c r="O347" s="269">
        <f>$D347*'[1]Book Life'!K50</f>
        <v>0</v>
      </c>
      <c r="P347" s="269">
        <f>$D347*'[1]Book Life'!L50</f>
        <v>0</v>
      </c>
      <c r="Q347" s="269">
        <f>$D347*'[1]Book Life'!M50</f>
        <v>0</v>
      </c>
      <c r="R347" s="269">
        <f>$D347*'[1]Book Life'!N50</f>
        <v>0</v>
      </c>
      <c r="S347" s="269">
        <f>$D347*'[1]Book Life'!O50</f>
        <v>0</v>
      </c>
      <c r="T347" s="269">
        <f>$D347*'[1]Book Life'!P50</f>
        <v>0</v>
      </c>
      <c r="U347" s="269">
        <f>$D347*'[1]Book Life'!Q50</f>
        <v>0</v>
      </c>
      <c r="V347" s="269">
        <f>$D347*'[1]Book Life'!R50</f>
        <v>0</v>
      </c>
      <c r="W347" s="269">
        <f>$D347*'[1]Book Life'!S50</f>
        <v>0</v>
      </c>
      <c r="X347" s="267">
        <f>$D347*'[1]Book Life'!T50</f>
        <v>0</v>
      </c>
      <c r="Y347" s="267">
        <f>$D347*'[1]Book Life'!U50</f>
        <v>0</v>
      </c>
      <c r="Z347" s="267">
        <f>$D347*'[1]Book Life'!V50</f>
        <v>0</v>
      </c>
      <c r="AA347" s="267">
        <f>$D347*'[1]Book Life'!W50</f>
        <v>0</v>
      </c>
      <c r="AB347" s="267">
        <f>$D347*'[1]Book Life'!X50</f>
        <v>0</v>
      </c>
      <c r="AC347" s="267">
        <f>$D347*'[1]Book Life'!Y50</f>
        <v>0</v>
      </c>
      <c r="AD347" s="267">
        <f>$D347*'[1]Book Life'!Z50</f>
        <v>0</v>
      </c>
      <c r="AE347" s="267">
        <f>$D347*'[1]Book Life'!AA50</f>
        <v>0</v>
      </c>
      <c r="AF347" s="267">
        <f>$D347*'[1]Book Life'!AB50</f>
        <v>0</v>
      </c>
      <c r="AG347" s="267">
        <f>$D347*'[1]Book Life'!AC50</f>
        <v>0</v>
      </c>
      <c r="AH347" s="267">
        <f>$D347*'[1]Book Life'!AD50</f>
        <v>0</v>
      </c>
      <c r="AI347" s="267">
        <f>$D347*'[1]Book Life'!AE50</f>
        <v>0</v>
      </c>
      <c r="AJ347" s="267">
        <f>$D347*'[1]Book Life'!AF50</f>
        <v>0</v>
      </c>
      <c r="AK347" s="267">
        <f>$D347*'[1]Book Life'!AG50</f>
        <v>0</v>
      </c>
      <c r="AL347" s="267">
        <f>$D347*'[1]Book Life'!AH50</f>
        <v>0</v>
      </c>
      <c r="AM347" s="267">
        <f>$D347*'[1]Book Life'!AI50</f>
        <v>0</v>
      </c>
      <c r="AN347" s="267">
        <f>$D347*'[1]Book Life'!AJ50</f>
        <v>0</v>
      </c>
      <c r="AO347" s="267">
        <f>$D347*'[1]Book Life'!AK50</f>
        <v>0</v>
      </c>
      <c r="AP347" s="267">
        <f>$D347*'[1]Book Life'!AL50</f>
        <v>0</v>
      </c>
      <c r="AQ347" s="267">
        <f>$D347*'[1]Book Life'!AM50</f>
        <v>0</v>
      </c>
      <c r="AR347" s="267">
        <f>$D347*'[1]Book Life'!AN50</f>
        <v>0</v>
      </c>
      <c r="AS347" s="267">
        <f>$D347*'[1]Book Life'!AO50</f>
        <v>0</v>
      </c>
      <c r="AT347" s="267">
        <f>$D347*'[1]Book Life'!AP50</f>
        <v>0</v>
      </c>
      <c r="AU347" s="267">
        <f>$D347*'[1]Book Life'!AQ50</f>
        <v>0</v>
      </c>
      <c r="AV347" s="267">
        <f>$D347*'[1]Book Life'!AR50</f>
        <v>0</v>
      </c>
      <c r="AW347" s="267">
        <f>$D347*'[1]Book Life'!AS50</f>
        <v>0</v>
      </c>
      <c r="AX347" s="268">
        <f>$D347*'[1]Book Life'!AT50</f>
        <v>0</v>
      </c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1:59" s="259" customFormat="1" outlineLevel="1" x14ac:dyDescent="0.3">
      <c r="C348" s="153">
        <v>2042</v>
      </c>
      <c r="D348" s="154">
        <v>0</v>
      </c>
      <c r="E348" s="254"/>
      <c r="F348" s="270">
        <f>$D348*'[1]Book Life'!B51</f>
        <v>0</v>
      </c>
      <c r="G348" s="271">
        <f>$D348*'[1]Book Life'!C51</f>
        <v>0</v>
      </c>
      <c r="H348" s="271">
        <f>$D348*'[1]Book Life'!D51</f>
        <v>0</v>
      </c>
      <c r="I348" s="271">
        <f>$D348*'[1]Book Life'!E51</f>
        <v>0</v>
      </c>
      <c r="J348" s="271">
        <f>$D348*'[1]Book Life'!F51</f>
        <v>0</v>
      </c>
      <c r="K348" s="271">
        <f>$D348*'[1]Book Life'!G51</f>
        <v>0</v>
      </c>
      <c r="L348" s="271">
        <f>$D348*'[1]Book Life'!H51</f>
        <v>0</v>
      </c>
      <c r="M348" s="271">
        <f>$D348*'[1]Book Life'!I51</f>
        <v>0</v>
      </c>
      <c r="N348" s="271">
        <f>$D348*'[1]Book Life'!J51</f>
        <v>0</v>
      </c>
      <c r="O348" s="271">
        <f>$D348*'[1]Book Life'!K51</f>
        <v>0</v>
      </c>
      <c r="P348" s="271">
        <f>$D348*'[1]Book Life'!L51</f>
        <v>0</v>
      </c>
      <c r="Q348" s="271">
        <f>$D348*'[1]Book Life'!M51</f>
        <v>0</v>
      </c>
      <c r="R348" s="271">
        <f>$D348*'[1]Book Life'!N51</f>
        <v>0</v>
      </c>
      <c r="S348" s="271">
        <f>$D348*'[1]Book Life'!O51</f>
        <v>0</v>
      </c>
      <c r="T348" s="271">
        <f>$D348*'[1]Book Life'!P51</f>
        <v>0</v>
      </c>
      <c r="U348" s="271">
        <f>$D348*'[1]Book Life'!Q51</f>
        <v>0</v>
      </c>
      <c r="V348" s="271">
        <f>$D348*'[1]Book Life'!R51</f>
        <v>0</v>
      </c>
      <c r="W348" s="271">
        <f>$D348*'[1]Book Life'!S51</f>
        <v>0</v>
      </c>
      <c r="X348" s="271">
        <f>$D348*'[1]Book Life'!T51</f>
        <v>0</v>
      </c>
      <c r="Y348" s="267">
        <f>$D348*'[1]Book Life'!U51</f>
        <v>0</v>
      </c>
      <c r="Z348" s="267">
        <f>$D348*'[1]Book Life'!V51</f>
        <v>0</v>
      </c>
      <c r="AA348" s="267">
        <f>$D348*'[1]Book Life'!W51</f>
        <v>0</v>
      </c>
      <c r="AB348" s="267">
        <f>$D348*'[1]Book Life'!X51</f>
        <v>0</v>
      </c>
      <c r="AC348" s="267">
        <f>$D348*'[1]Book Life'!Y51</f>
        <v>0</v>
      </c>
      <c r="AD348" s="267">
        <f>$D348*'[1]Book Life'!Z51</f>
        <v>0</v>
      </c>
      <c r="AE348" s="267">
        <f>$D348*'[1]Book Life'!AA51</f>
        <v>0</v>
      </c>
      <c r="AF348" s="267">
        <f>$D348*'[1]Book Life'!AB51</f>
        <v>0</v>
      </c>
      <c r="AG348" s="267">
        <f>$D348*'[1]Book Life'!AC51</f>
        <v>0</v>
      </c>
      <c r="AH348" s="267">
        <f>$D348*'[1]Book Life'!AD51</f>
        <v>0</v>
      </c>
      <c r="AI348" s="267">
        <f>$D348*'[1]Book Life'!AE51</f>
        <v>0</v>
      </c>
      <c r="AJ348" s="267">
        <f>$D348*'[1]Book Life'!AF51</f>
        <v>0</v>
      </c>
      <c r="AK348" s="267">
        <f>$D348*'[1]Book Life'!AG51</f>
        <v>0</v>
      </c>
      <c r="AL348" s="267">
        <f>$D348*'[1]Book Life'!AH51</f>
        <v>0</v>
      </c>
      <c r="AM348" s="267">
        <f>$D348*'[1]Book Life'!AI51</f>
        <v>0</v>
      </c>
      <c r="AN348" s="267">
        <f>$D348*'[1]Book Life'!AJ51</f>
        <v>0</v>
      </c>
      <c r="AO348" s="267">
        <f>$D348*'[1]Book Life'!AK51</f>
        <v>0</v>
      </c>
      <c r="AP348" s="267">
        <f>$D348*'[1]Book Life'!AL51</f>
        <v>0</v>
      </c>
      <c r="AQ348" s="267">
        <f>$D348*'[1]Book Life'!AM51</f>
        <v>0</v>
      </c>
      <c r="AR348" s="267">
        <f>$D348*'[1]Book Life'!AN51</f>
        <v>0</v>
      </c>
      <c r="AS348" s="267">
        <f>$D348*'[1]Book Life'!AO51</f>
        <v>0</v>
      </c>
      <c r="AT348" s="267">
        <f>$D348*'[1]Book Life'!AP51</f>
        <v>0</v>
      </c>
      <c r="AU348" s="267">
        <f>$D348*'[1]Book Life'!AQ51</f>
        <v>0</v>
      </c>
      <c r="AV348" s="267">
        <f>$D348*'[1]Book Life'!AR51</f>
        <v>0</v>
      </c>
      <c r="AW348" s="267">
        <f>$D348*'[1]Book Life'!AS51</f>
        <v>0</v>
      </c>
      <c r="AX348" s="268">
        <f>$D348*'[1]Book Life'!AT51</f>
        <v>0</v>
      </c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1:59" s="259" customFormat="1" outlineLevel="1" x14ac:dyDescent="0.3">
      <c r="C349" s="272" t="s">
        <v>128</v>
      </c>
      <c r="D349" s="273">
        <f>SUM(D329:D348)</f>
        <v>100</v>
      </c>
      <c r="E349" s="238"/>
      <c r="F349" s="274">
        <v>0</v>
      </c>
      <c r="G349" s="275">
        <f t="shared" ref="G349:AX349" si="124">SUM(G329:G348)</f>
        <v>0</v>
      </c>
      <c r="H349" s="275">
        <f t="shared" si="124"/>
        <v>100</v>
      </c>
      <c r="I349" s="275">
        <f t="shared" si="124"/>
        <v>100</v>
      </c>
      <c r="J349" s="275">
        <f t="shared" si="124"/>
        <v>100</v>
      </c>
      <c r="K349" s="276">
        <f t="shared" si="124"/>
        <v>100</v>
      </c>
      <c r="L349" s="276">
        <f t="shared" si="124"/>
        <v>100</v>
      </c>
      <c r="M349" s="276">
        <f t="shared" si="124"/>
        <v>100</v>
      </c>
      <c r="N349" s="276">
        <f t="shared" si="124"/>
        <v>100</v>
      </c>
      <c r="O349" s="276">
        <f t="shared" si="124"/>
        <v>100</v>
      </c>
      <c r="P349" s="276">
        <f t="shared" si="124"/>
        <v>100</v>
      </c>
      <c r="Q349" s="276">
        <f t="shared" si="124"/>
        <v>100</v>
      </c>
      <c r="R349" s="276">
        <f t="shared" si="124"/>
        <v>100</v>
      </c>
      <c r="S349" s="276">
        <f t="shared" si="124"/>
        <v>100</v>
      </c>
      <c r="T349" s="276">
        <f t="shared" si="124"/>
        <v>100</v>
      </c>
      <c r="U349" s="276">
        <f t="shared" si="124"/>
        <v>100</v>
      </c>
      <c r="V349" s="276">
        <f t="shared" si="124"/>
        <v>100</v>
      </c>
      <c r="W349" s="276">
        <f t="shared" si="124"/>
        <v>100</v>
      </c>
      <c r="X349" s="276">
        <f t="shared" si="124"/>
        <v>100</v>
      </c>
      <c r="Y349" s="276">
        <f t="shared" si="124"/>
        <v>100</v>
      </c>
      <c r="Z349" s="276">
        <f t="shared" si="124"/>
        <v>100</v>
      </c>
      <c r="AA349" s="276">
        <f t="shared" si="124"/>
        <v>100</v>
      </c>
      <c r="AB349" s="276">
        <f t="shared" si="124"/>
        <v>100</v>
      </c>
      <c r="AC349" s="276">
        <f t="shared" si="124"/>
        <v>100</v>
      </c>
      <c r="AD349" s="276">
        <f t="shared" si="124"/>
        <v>100</v>
      </c>
      <c r="AE349" s="276">
        <f t="shared" si="124"/>
        <v>100</v>
      </c>
      <c r="AF349" s="276">
        <f t="shared" si="124"/>
        <v>100</v>
      </c>
      <c r="AG349" s="276">
        <f t="shared" si="124"/>
        <v>100</v>
      </c>
      <c r="AH349" s="276">
        <f t="shared" si="124"/>
        <v>100</v>
      </c>
      <c r="AI349" s="276">
        <f t="shared" si="124"/>
        <v>100</v>
      </c>
      <c r="AJ349" s="276">
        <f t="shared" si="124"/>
        <v>100</v>
      </c>
      <c r="AK349" s="276">
        <f t="shared" si="124"/>
        <v>100</v>
      </c>
      <c r="AL349" s="276">
        <f t="shared" si="124"/>
        <v>0</v>
      </c>
      <c r="AM349" s="276">
        <f t="shared" si="124"/>
        <v>0</v>
      </c>
      <c r="AN349" s="276">
        <f t="shared" si="124"/>
        <v>0</v>
      </c>
      <c r="AO349" s="276">
        <f t="shared" si="124"/>
        <v>0</v>
      </c>
      <c r="AP349" s="276">
        <f t="shared" si="124"/>
        <v>0</v>
      </c>
      <c r="AQ349" s="276">
        <f t="shared" si="124"/>
        <v>0</v>
      </c>
      <c r="AR349" s="276">
        <f t="shared" si="124"/>
        <v>0</v>
      </c>
      <c r="AS349" s="276">
        <f t="shared" si="124"/>
        <v>0</v>
      </c>
      <c r="AT349" s="276">
        <f t="shared" si="124"/>
        <v>0</v>
      </c>
      <c r="AU349" s="276">
        <f t="shared" si="124"/>
        <v>0</v>
      </c>
      <c r="AV349" s="276">
        <f t="shared" si="124"/>
        <v>0</v>
      </c>
      <c r="AW349" s="276">
        <f t="shared" si="124"/>
        <v>0</v>
      </c>
      <c r="AX349" s="277">
        <f t="shared" si="124"/>
        <v>0</v>
      </c>
      <c r="AY349" s="98"/>
      <c r="AZ349" s="98"/>
      <c r="BA349" s="98"/>
      <c r="BB349" s="98"/>
      <c r="BC349" s="98"/>
      <c r="BD349" s="98"/>
      <c r="BE349" s="98"/>
      <c r="BF349" s="98"/>
      <c r="BG349" s="51"/>
    </row>
    <row r="350" spans="1:59" x14ac:dyDescent="0.3">
      <c r="A350" s="39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1:59" x14ac:dyDescent="0.3">
      <c r="B351" s="6"/>
      <c r="C351" s="278" t="s">
        <v>129</v>
      </c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279">
        <v>75.403192481553646</v>
      </c>
      <c r="V351" s="279">
        <v>77.426637314934055</v>
      </c>
      <c r="W351" s="279">
        <v>80.125772683846819</v>
      </c>
      <c r="X351" s="279">
        <v>81.997966124301854</v>
      </c>
      <c r="Y351" s="279">
        <v>72.685016491583397</v>
      </c>
      <c r="Z351" s="280">
        <f>(SUM(U351:Y351)/5)*(1+OutYearEsc)</f>
        <v>79.465909944725041</v>
      </c>
      <c r="AA351" s="280">
        <f t="shared" ref="AA351:AX351" si="125">Z351*(1+OutYearEsc)</f>
        <v>81.452557693343167</v>
      </c>
      <c r="AB351" s="280">
        <f t="shared" si="125"/>
        <v>83.488871635676745</v>
      </c>
      <c r="AC351" s="280">
        <f t="shared" si="125"/>
        <v>85.576093426568661</v>
      </c>
      <c r="AD351" s="280">
        <f t="shared" si="125"/>
        <v>87.715495762232877</v>
      </c>
      <c r="AE351" s="280">
        <f t="shared" si="125"/>
        <v>89.908383156288693</v>
      </c>
      <c r="AF351" s="280">
        <f t="shared" si="125"/>
        <v>92.156092735195898</v>
      </c>
      <c r="AG351" s="280">
        <f t="shared" si="125"/>
        <v>94.459995053575781</v>
      </c>
      <c r="AH351" s="280">
        <f t="shared" si="125"/>
        <v>96.821494929915161</v>
      </c>
      <c r="AI351" s="280">
        <f t="shared" si="125"/>
        <v>99.242032303163029</v>
      </c>
      <c r="AJ351" s="280">
        <f t="shared" si="125"/>
        <v>101.7230831107421</v>
      </c>
      <c r="AK351" s="280">
        <f t="shared" si="125"/>
        <v>104.26616018851064</v>
      </c>
      <c r="AL351" s="280">
        <f t="shared" si="125"/>
        <v>106.87281419322339</v>
      </c>
      <c r="AM351" s="280">
        <f t="shared" si="125"/>
        <v>109.54463454805396</v>
      </c>
      <c r="AN351" s="280">
        <f t="shared" si="125"/>
        <v>112.2832504117553</v>
      </c>
      <c r="AO351" s="280">
        <f t="shared" si="125"/>
        <v>115.09033167204917</v>
      </c>
      <c r="AP351" s="280">
        <f t="shared" si="125"/>
        <v>117.9675899638504</v>
      </c>
      <c r="AQ351" s="280">
        <f t="shared" si="125"/>
        <v>120.91677971294665</v>
      </c>
      <c r="AR351" s="280">
        <f t="shared" si="125"/>
        <v>123.93969920577031</v>
      </c>
      <c r="AS351" s="280">
        <f t="shared" si="125"/>
        <v>127.03819168591455</v>
      </c>
      <c r="AT351" s="280">
        <f t="shared" si="125"/>
        <v>130.21414647806242</v>
      </c>
      <c r="AU351" s="280">
        <f t="shared" si="125"/>
        <v>133.46950014001396</v>
      </c>
      <c r="AV351" s="280">
        <f t="shared" si="125"/>
        <v>136.80623764351429</v>
      </c>
      <c r="AW351" s="280">
        <f t="shared" si="125"/>
        <v>140.22639358460214</v>
      </c>
      <c r="AX351" s="281">
        <f t="shared" si="125"/>
        <v>143.73205342421718</v>
      </c>
      <c r="AY351" s="51"/>
      <c r="AZ351" s="51"/>
      <c r="BA351" s="51"/>
      <c r="BB351" s="51"/>
      <c r="BC351" s="51"/>
      <c r="BD351" s="51"/>
      <c r="BE351" s="51"/>
      <c r="BF351" s="51"/>
      <c r="BG351" s="51"/>
    </row>
    <row r="352" spans="1:59" x14ac:dyDescent="0.3">
      <c r="B352" s="6"/>
      <c r="C352" s="278" t="s">
        <v>130</v>
      </c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279">
        <v>3.0694085792358172</v>
      </c>
      <c r="V352" s="279">
        <v>3.1625297685341196</v>
      </c>
      <c r="W352" s="279">
        <v>3.2583889057627973</v>
      </c>
      <c r="X352" s="279">
        <v>3.3570644065749811</v>
      </c>
      <c r="Y352" s="279">
        <v>13.511082412404233</v>
      </c>
      <c r="Z352" s="282">
        <f xml:space="preserve"> (SUM(U352:Y352)/5)* ( 1 + VOMEsc)</f>
        <v>5.4034871848649484</v>
      </c>
      <c r="AA352" s="282">
        <f t="shared" ref="AA352:AX352" si="126">Z352 * ( 1 + VOMEsc)</f>
        <v>5.5385743644865713</v>
      </c>
      <c r="AB352" s="282">
        <f t="shared" si="126"/>
        <v>5.6770387235987352</v>
      </c>
      <c r="AC352" s="282">
        <f t="shared" si="126"/>
        <v>5.818964691688703</v>
      </c>
      <c r="AD352" s="282">
        <f t="shared" si="126"/>
        <v>5.9644388089809199</v>
      </c>
      <c r="AE352" s="282">
        <f t="shared" si="126"/>
        <v>6.1135497792054423</v>
      </c>
      <c r="AF352" s="282">
        <f t="shared" si="126"/>
        <v>6.2663885236855776</v>
      </c>
      <c r="AG352" s="282">
        <f t="shared" si="126"/>
        <v>6.4230482367777162</v>
      </c>
      <c r="AH352" s="282">
        <f t="shared" si="126"/>
        <v>6.5836244426971584</v>
      </c>
      <c r="AI352" s="282">
        <f t="shared" si="126"/>
        <v>6.7482150537645866</v>
      </c>
      <c r="AJ352" s="282">
        <f t="shared" si="126"/>
        <v>6.9169204301087008</v>
      </c>
      <c r="AK352" s="282">
        <f t="shared" si="126"/>
        <v>7.0898434408614177</v>
      </c>
      <c r="AL352" s="282">
        <f t="shared" si="126"/>
        <v>7.2670895268829527</v>
      </c>
      <c r="AM352" s="282">
        <f t="shared" si="126"/>
        <v>7.4487667650550256</v>
      </c>
      <c r="AN352" s="282">
        <f t="shared" si="126"/>
        <v>7.6349859341814001</v>
      </c>
      <c r="AO352" s="282">
        <f t="shared" si="126"/>
        <v>7.8258605825359346</v>
      </c>
      <c r="AP352" s="282">
        <f t="shared" si="126"/>
        <v>8.0215070970993327</v>
      </c>
      <c r="AQ352" s="282">
        <f t="shared" si="126"/>
        <v>8.2220447745268146</v>
      </c>
      <c r="AR352" s="282">
        <f t="shared" si="126"/>
        <v>8.4275958938899844</v>
      </c>
      <c r="AS352" s="282">
        <f t="shared" si="126"/>
        <v>8.6382857912372337</v>
      </c>
      <c r="AT352" s="282">
        <f t="shared" si="126"/>
        <v>8.8542429360181636</v>
      </c>
      <c r="AU352" s="282">
        <f t="shared" si="126"/>
        <v>9.0755990094186174</v>
      </c>
      <c r="AV352" s="282">
        <f t="shared" si="126"/>
        <v>9.3024889846540812</v>
      </c>
      <c r="AW352" s="282">
        <f t="shared" si="126"/>
        <v>9.5350512092704331</v>
      </c>
      <c r="AX352" s="283">
        <f t="shared" si="126"/>
        <v>9.7734274895021933</v>
      </c>
      <c r="AY352" s="51"/>
      <c r="AZ352" s="51"/>
      <c r="BA352" s="51"/>
      <c r="BB352" s="51"/>
      <c r="BC352" s="51"/>
      <c r="BD352" s="51"/>
      <c r="BE352" s="51"/>
      <c r="BF352" s="51"/>
      <c r="BG352" s="51"/>
    </row>
    <row r="353" spans="1:59" x14ac:dyDescent="0.3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1:59" x14ac:dyDescent="0.3">
      <c r="B354" s="6" t="s">
        <v>29</v>
      </c>
      <c r="C354" s="6"/>
      <c r="D354" s="6"/>
      <c r="E354" s="6"/>
      <c r="F354" s="159"/>
      <c r="G354" s="159"/>
      <c r="H354" s="159"/>
      <c r="I354" s="159"/>
      <c r="J354" s="159"/>
      <c r="K354" s="159"/>
      <c r="L354" s="159"/>
      <c r="M354" s="159"/>
      <c r="N354" s="159"/>
      <c r="O354" s="159"/>
      <c r="P354" s="159"/>
      <c r="Q354" s="159"/>
      <c r="R354" s="159"/>
      <c r="S354" s="159"/>
      <c r="T354" s="159"/>
      <c r="U354" s="159"/>
      <c r="V354" s="159"/>
      <c r="W354" s="159"/>
      <c r="X354" s="159"/>
      <c r="Y354" s="159"/>
      <c r="Z354" s="159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1:59" x14ac:dyDescent="0.3">
      <c r="B355" s="6"/>
      <c r="C355" s="139" t="s">
        <v>104</v>
      </c>
      <c r="D355" s="162" t="s">
        <v>97</v>
      </c>
      <c r="E355" s="260"/>
      <c r="F355" s="261"/>
      <c r="G355" s="261"/>
      <c r="H355" s="261"/>
      <c r="I355" s="261"/>
      <c r="J355" s="261"/>
      <c r="K355" s="261"/>
      <c r="L355" s="261"/>
      <c r="M355" s="261"/>
      <c r="N355" s="261"/>
      <c r="O355" s="261"/>
      <c r="P355" s="261"/>
      <c r="Q355" s="261"/>
      <c r="R355" s="261"/>
      <c r="S355" s="261"/>
      <c r="T355" s="261"/>
      <c r="U355" s="261"/>
      <c r="V355" s="261"/>
      <c r="W355" s="261"/>
      <c r="X355" s="261"/>
      <c r="Y355" s="261"/>
      <c r="Z355" s="261"/>
      <c r="AA355" s="261"/>
      <c r="AB355" s="261"/>
      <c r="AC355" s="261"/>
      <c r="AD355" s="261"/>
      <c r="AE355" s="261"/>
      <c r="AF355" s="261"/>
      <c r="AG355" s="261"/>
      <c r="AH355" s="261"/>
      <c r="AI355" s="261"/>
      <c r="AJ355" s="261"/>
      <c r="AK355" s="261"/>
      <c r="AL355" s="261"/>
      <c r="AM355" s="261"/>
      <c r="AN355" s="261"/>
      <c r="AO355" s="261"/>
      <c r="AP355" s="261"/>
      <c r="AQ355" s="261"/>
      <c r="AR355" s="261"/>
      <c r="AS355" s="261"/>
      <c r="AT355" s="261"/>
      <c r="AU355" s="261"/>
      <c r="AV355" s="261"/>
      <c r="AW355" s="261"/>
      <c r="AX355" s="261"/>
      <c r="AY355" s="262"/>
      <c r="AZ355" s="262"/>
      <c r="BA355" s="262"/>
      <c r="BB355" s="262"/>
      <c r="BC355" s="262"/>
      <c r="BD355" s="262"/>
      <c r="BE355" s="262"/>
      <c r="BF355" s="262"/>
      <c r="BG355" s="262"/>
    </row>
    <row r="356" spans="1:59" x14ac:dyDescent="0.3">
      <c r="B356" s="6"/>
      <c r="C356" s="141">
        <f t="shared" ref="C356:C375" si="127">C329</f>
        <v>2023</v>
      </c>
      <c r="D356" s="142">
        <f t="shared" ref="D356:D375" si="128">D134</f>
        <v>0</v>
      </c>
      <c r="E356" s="254"/>
      <c r="F356" s="284">
        <f>$D356*InsRate*'[1]Book Life'!B32</f>
        <v>0</v>
      </c>
      <c r="G356" s="68">
        <f>F356*(1+FOMesc)*'[1]Book Life'!C32</f>
        <v>0</v>
      </c>
      <c r="H356" s="68">
        <f>G356*(1+FOMesc)*'[1]Book Life'!D32</f>
        <v>0</v>
      </c>
      <c r="I356" s="68">
        <f>H356*(1+FOMesc)*'[1]Book Life'!E32</f>
        <v>0</v>
      </c>
      <c r="J356" s="68">
        <f>I356*(1+FOMesc)*'[1]Book Life'!F32</f>
        <v>0</v>
      </c>
      <c r="K356" s="68">
        <f>J356*(1+FOMesc)*'[1]Book Life'!G32</f>
        <v>0</v>
      </c>
      <c r="L356" s="68">
        <f>K356*(1+FOMesc)*'[1]Book Life'!H32</f>
        <v>0</v>
      </c>
      <c r="M356" s="68">
        <f>L356*(1+FOMesc)*'[1]Book Life'!I32</f>
        <v>0</v>
      </c>
      <c r="N356" s="68">
        <f>M356*(1+FOMesc)*'[1]Book Life'!J32</f>
        <v>0</v>
      </c>
      <c r="O356" s="68">
        <f>N356*(1+FOMesc)*'[1]Book Life'!K32</f>
        <v>0</v>
      </c>
      <c r="P356" s="68">
        <f>O356*(1+FOMesc)*'[1]Book Life'!L32</f>
        <v>0</v>
      </c>
      <c r="Q356" s="68">
        <f>P356*(1+FOMesc)*'[1]Book Life'!M32</f>
        <v>0</v>
      </c>
      <c r="R356" s="68">
        <f>Q356*(1+FOMesc)*'[1]Book Life'!N32</f>
        <v>0</v>
      </c>
      <c r="S356" s="68">
        <f>R356*(1+FOMesc)*'[1]Book Life'!O32</f>
        <v>0</v>
      </c>
      <c r="T356" s="68">
        <f>S356*(1+FOMesc)*'[1]Book Life'!P32</f>
        <v>0</v>
      </c>
      <c r="U356" s="68">
        <f>T356*(1+FOMesc)*'[1]Book Life'!Q32</f>
        <v>0</v>
      </c>
      <c r="V356" s="68">
        <f>U356*(1+FOMesc)*'[1]Book Life'!R32</f>
        <v>0</v>
      </c>
      <c r="W356" s="68">
        <f>V356*(1+FOMesc)*'[1]Book Life'!S32</f>
        <v>0</v>
      </c>
      <c r="X356" s="68">
        <f>W356*(1+FOMesc)*'[1]Book Life'!T32</f>
        <v>0</v>
      </c>
      <c r="Y356" s="68">
        <f>X356*(1+FOMesc)*'[1]Book Life'!U32</f>
        <v>0</v>
      </c>
      <c r="Z356" s="68">
        <f>Y356*(1+FOMesc)*'[1]Book Life'!V32</f>
        <v>0</v>
      </c>
      <c r="AA356" s="68">
        <f>Z356*(1+FOMesc)*'[1]Book Life'!W32</f>
        <v>0</v>
      </c>
      <c r="AB356" s="68">
        <f>AA356*(1+FOMesc)*'[1]Book Life'!X32</f>
        <v>0</v>
      </c>
      <c r="AC356" s="68">
        <f>AB356*(1+FOMesc)*'[1]Book Life'!Y32</f>
        <v>0</v>
      </c>
      <c r="AD356" s="68">
        <f>AC356*(1+FOMesc)*'[1]Book Life'!Z32</f>
        <v>0</v>
      </c>
      <c r="AE356" s="68">
        <f>AD356*(1+FOMesc)*'[1]Book Life'!AA32</f>
        <v>0</v>
      </c>
      <c r="AF356" s="68">
        <f>AE356*(1+FOMesc)*'[1]Book Life'!AB32</f>
        <v>0</v>
      </c>
      <c r="AG356" s="68">
        <f>AF356*(1+FOMesc)*'[1]Book Life'!AC32</f>
        <v>0</v>
      </c>
      <c r="AH356" s="68">
        <f>AG356*(1+FOMesc)*'[1]Book Life'!AD32</f>
        <v>0</v>
      </c>
      <c r="AI356" s="68">
        <f>AH356*(1+FOMesc)*'[1]Book Life'!AE32</f>
        <v>0</v>
      </c>
      <c r="AJ356" s="68">
        <f>AI356*(1+FOMesc)*'[1]Book Life'!AF32</f>
        <v>0</v>
      </c>
      <c r="AK356" s="68">
        <f>AJ356*(1+FOMesc)*'[1]Book Life'!AG32</f>
        <v>0</v>
      </c>
      <c r="AL356" s="68">
        <f>AK356*(1+FOMesc)*'[1]Book Life'!AH32</f>
        <v>0</v>
      </c>
      <c r="AM356" s="68">
        <f>AL356*(1+FOMesc)*'[1]Book Life'!AI32</f>
        <v>0</v>
      </c>
      <c r="AN356" s="68">
        <f>AM356*(1+FOMesc)*'[1]Book Life'!AJ32</f>
        <v>0</v>
      </c>
      <c r="AO356" s="68">
        <f>AN356*(1+FOMesc)*'[1]Book Life'!AK32</f>
        <v>0</v>
      </c>
      <c r="AP356" s="68">
        <f>AO356*(1+FOMesc)*'[1]Book Life'!AL32</f>
        <v>0</v>
      </c>
      <c r="AQ356" s="68">
        <f>AP356*(1+FOMesc)*'[1]Book Life'!AM32</f>
        <v>0</v>
      </c>
      <c r="AR356" s="68">
        <f>AQ356*(1+FOMesc)*'[1]Book Life'!AN32</f>
        <v>0</v>
      </c>
      <c r="AS356" s="68">
        <f>AR356*(1+FOMesc)*'[1]Book Life'!AO32</f>
        <v>0</v>
      </c>
      <c r="AT356" s="68">
        <f>AS356*(1+FOMesc)*'[1]Book Life'!AP32</f>
        <v>0</v>
      </c>
      <c r="AU356" s="68">
        <f>AT356*(1+FOMesc)*'[1]Book Life'!AQ32</f>
        <v>0</v>
      </c>
      <c r="AV356" s="68">
        <f>AU356*(1+FOMesc)*'[1]Book Life'!AR32</f>
        <v>0</v>
      </c>
      <c r="AW356" s="68">
        <f>AV356*(1+FOMesc)*'[1]Book Life'!AS32</f>
        <v>0</v>
      </c>
      <c r="AX356" s="285">
        <f>AW356*(1+FOMesc)*'[1]Book Life'!AT32</f>
        <v>0</v>
      </c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1:59" x14ac:dyDescent="0.3">
      <c r="B357" s="6"/>
      <c r="C357" s="147">
        <f t="shared" si="127"/>
        <v>2024</v>
      </c>
      <c r="D357" s="148">
        <f t="shared" si="128"/>
        <v>0</v>
      </c>
      <c r="E357" s="254"/>
      <c r="F357" s="286"/>
      <c r="G357" s="70">
        <f>$D357*InsRate*'[1]Book Life'!C33</f>
        <v>0</v>
      </c>
      <c r="H357" s="70">
        <f>G357*(1+FOMesc)*'[1]Book Life'!D33</f>
        <v>0</v>
      </c>
      <c r="I357" s="70">
        <f>H357*(1+FOMesc)*'[1]Book Life'!E33</f>
        <v>0</v>
      </c>
      <c r="J357" s="70">
        <f>I357*(1+FOMesc)*'[1]Book Life'!F33</f>
        <v>0</v>
      </c>
      <c r="K357" s="70">
        <f>J357*(1+FOMesc)*'[1]Book Life'!G33</f>
        <v>0</v>
      </c>
      <c r="L357" s="70">
        <f>K357*(1+FOMesc)*'[1]Book Life'!H33</f>
        <v>0</v>
      </c>
      <c r="M357" s="70">
        <f>L357*(1+FOMesc)*'[1]Book Life'!I33</f>
        <v>0</v>
      </c>
      <c r="N357" s="70">
        <f>M357*(1+FOMesc)*'[1]Book Life'!J33</f>
        <v>0</v>
      </c>
      <c r="O357" s="70">
        <f>N357*(1+FOMesc)*'[1]Book Life'!K33</f>
        <v>0</v>
      </c>
      <c r="P357" s="70">
        <f>O357*(1+FOMesc)*'[1]Book Life'!L33</f>
        <v>0</v>
      </c>
      <c r="Q357" s="70">
        <f>P357*(1+FOMesc)*'[1]Book Life'!M33</f>
        <v>0</v>
      </c>
      <c r="R357" s="70">
        <f>Q357*(1+FOMesc)*'[1]Book Life'!N33</f>
        <v>0</v>
      </c>
      <c r="S357" s="70">
        <f>R357*(1+FOMesc)*'[1]Book Life'!O33</f>
        <v>0</v>
      </c>
      <c r="T357" s="70">
        <f>S357*(1+FOMesc)*'[1]Book Life'!P33</f>
        <v>0</v>
      </c>
      <c r="U357" s="70">
        <f>T357*(1+FOMesc)*'[1]Book Life'!Q33</f>
        <v>0</v>
      </c>
      <c r="V357" s="70">
        <f>U357*(1+FOMesc)*'[1]Book Life'!R33</f>
        <v>0</v>
      </c>
      <c r="W357" s="70">
        <f>V357*(1+FOMesc)*'[1]Book Life'!S33</f>
        <v>0</v>
      </c>
      <c r="X357" s="70">
        <f>W357*(1+FOMesc)*'[1]Book Life'!T33</f>
        <v>0</v>
      </c>
      <c r="Y357" s="70">
        <f>X357*(1+FOMesc)*'[1]Book Life'!U33</f>
        <v>0</v>
      </c>
      <c r="Z357" s="70">
        <f>Y357*(1+FOMesc)*'[1]Book Life'!V33</f>
        <v>0</v>
      </c>
      <c r="AA357" s="70">
        <f>Z357*(1+FOMesc)*'[1]Book Life'!W33</f>
        <v>0</v>
      </c>
      <c r="AB357" s="70">
        <f>AA357*(1+FOMesc)*'[1]Book Life'!X33</f>
        <v>0</v>
      </c>
      <c r="AC357" s="70">
        <f>AB357*(1+FOMesc)*'[1]Book Life'!Y33</f>
        <v>0</v>
      </c>
      <c r="AD357" s="70">
        <f>AC357*(1+FOMesc)*'[1]Book Life'!Z33</f>
        <v>0</v>
      </c>
      <c r="AE357" s="70">
        <f>AD357*(1+FOMesc)*'[1]Book Life'!AA33</f>
        <v>0</v>
      </c>
      <c r="AF357" s="70">
        <f>AE357*(1+FOMesc)*'[1]Book Life'!AB33</f>
        <v>0</v>
      </c>
      <c r="AG357" s="70">
        <f>AF357*(1+FOMesc)*'[1]Book Life'!AC33</f>
        <v>0</v>
      </c>
      <c r="AH357" s="70">
        <f>AG357*(1+FOMesc)*'[1]Book Life'!AD33</f>
        <v>0</v>
      </c>
      <c r="AI357" s="70">
        <f>AH357*(1+FOMesc)*'[1]Book Life'!AE33</f>
        <v>0</v>
      </c>
      <c r="AJ357" s="70">
        <f>AI357*(1+FOMesc)*'[1]Book Life'!AF33</f>
        <v>0</v>
      </c>
      <c r="AK357" s="70">
        <f>AJ357*(1+FOMesc)*'[1]Book Life'!AG33</f>
        <v>0</v>
      </c>
      <c r="AL357" s="70">
        <f>AK357*(1+FOMesc)*'[1]Book Life'!AH33</f>
        <v>0</v>
      </c>
      <c r="AM357" s="70">
        <f>AL357*(1+FOMesc)*'[1]Book Life'!AI33</f>
        <v>0</v>
      </c>
      <c r="AN357" s="70">
        <f>AM357*(1+FOMesc)*'[1]Book Life'!AJ33</f>
        <v>0</v>
      </c>
      <c r="AO357" s="70">
        <f>AN357*(1+FOMesc)*'[1]Book Life'!AK33</f>
        <v>0</v>
      </c>
      <c r="AP357" s="70">
        <f>AO357*(1+FOMesc)*'[1]Book Life'!AL33</f>
        <v>0</v>
      </c>
      <c r="AQ357" s="70">
        <f>AP357*(1+FOMesc)*'[1]Book Life'!AM33</f>
        <v>0</v>
      </c>
      <c r="AR357" s="70">
        <f>AQ357*(1+FOMesc)*'[1]Book Life'!AN33</f>
        <v>0</v>
      </c>
      <c r="AS357" s="70">
        <f>AR357*(1+FOMesc)*'[1]Book Life'!AO33</f>
        <v>0</v>
      </c>
      <c r="AT357" s="70">
        <f>AS357*(1+FOMesc)*'[1]Book Life'!AP33</f>
        <v>0</v>
      </c>
      <c r="AU357" s="70">
        <f>AT357*(1+FOMesc)*'[1]Book Life'!AQ33</f>
        <v>0</v>
      </c>
      <c r="AV357" s="70">
        <f>AU357*(1+FOMesc)*'[1]Book Life'!AR33</f>
        <v>0</v>
      </c>
      <c r="AW357" s="70">
        <f>AV357*(1+FOMesc)*'[1]Book Life'!AS33</f>
        <v>0</v>
      </c>
      <c r="AX357" s="287">
        <f>AW357*(1+FOMesc)*'[1]Book Life'!AT33</f>
        <v>0</v>
      </c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1:59" x14ac:dyDescent="0.3">
      <c r="B358" s="6"/>
      <c r="C358" s="147">
        <f t="shared" si="127"/>
        <v>2025</v>
      </c>
      <c r="D358" s="148">
        <f t="shared" si="128"/>
        <v>124068.878768421</v>
      </c>
      <c r="E358" s="254"/>
      <c r="F358" s="286"/>
      <c r="G358" s="288"/>
      <c r="H358" s="70">
        <f>$D358*InsRate*'[1]Book Life'!D34</f>
        <v>51.240446931357873</v>
      </c>
      <c r="I358" s="70">
        <f>H358*(1+FOMesc)*'[1]Book Life'!E34</f>
        <v>52.521458104641816</v>
      </c>
      <c r="J358" s="70">
        <f>I358*(1+FOMesc)*'[1]Book Life'!F34</f>
        <v>53.834494557257855</v>
      </c>
      <c r="K358" s="70">
        <f>J358*(1+FOMesc)*'[1]Book Life'!G34</f>
        <v>55.180356921189293</v>
      </c>
      <c r="L358" s="70">
        <f>K358*(1+FOMesc)*'[1]Book Life'!H34</f>
        <v>56.559865844219019</v>
      </c>
      <c r="M358" s="70">
        <f>L358*(1+FOMesc)*'[1]Book Life'!I34</f>
        <v>57.973862490324485</v>
      </c>
      <c r="N358" s="70">
        <f>M358*(1+FOMesc)*'[1]Book Life'!J34</f>
        <v>59.423209052582592</v>
      </c>
      <c r="O358" s="70">
        <f>N358*(1+FOMesc)*'[1]Book Life'!K34</f>
        <v>60.908789278897153</v>
      </c>
      <c r="P358" s="70">
        <f>O358*(1+FOMesc)*'[1]Book Life'!L34</f>
        <v>62.431509010869576</v>
      </c>
      <c r="Q358" s="70">
        <f>P358*(1+FOMesc)*'[1]Book Life'!M34</f>
        <v>63.992296736141313</v>
      </c>
      <c r="R358" s="70">
        <f>Q358*(1+FOMesc)*'[1]Book Life'!N34</f>
        <v>65.592104154544842</v>
      </c>
      <c r="S358" s="70">
        <f>R358*(1+FOMesc)*'[1]Book Life'!O34</f>
        <v>67.231906758408456</v>
      </c>
      <c r="T358" s="70">
        <f>S358*(1+FOMesc)*'[1]Book Life'!P34</f>
        <v>68.912704427368666</v>
      </c>
      <c r="U358" s="70">
        <f>T358*(1+FOMesc)*'[1]Book Life'!Q34</f>
        <v>70.635522038052883</v>
      </c>
      <c r="V358" s="70">
        <f>U358*(1+FOMesc)*'[1]Book Life'!R34</f>
        <v>72.401410089004202</v>
      </c>
      <c r="W358" s="70">
        <f>V358*(1+FOMesc)*'[1]Book Life'!S34</f>
        <v>74.211445341229293</v>
      </c>
      <c r="X358" s="70">
        <f>W358*(1+FOMesc)*'[1]Book Life'!T34</f>
        <v>76.066731474760019</v>
      </c>
      <c r="Y358" s="70">
        <f>X358*(1+FOMesc)*'[1]Book Life'!U34</f>
        <v>77.968399761629016</v>
      </c>
      <c r="Z358" s="70">
        <f>Y358*(1+FOMesc)*'[1]Book Life'!V34</f>
        <v>79.91760975566973</v>
      </c>
      <c r="AA358" s="70">
        <f>Z358*(1+FOMesc)*'[1]Book Life'!W34</f>
        <v>81.915549999561463</v>
      </c>
      <c r="AB358" s="70">
        <f>AA358*(1+FOMesc)*'[1]Book Life'!X34</f>
        <v>83.963438749550491</v>
      </c>
      <c r="AC358" s="70">
        <f>AB358*(1+FOMesc)*'[1]Book Life'!Y34</f>
        <v>86.062524718289239</v>
      </c>
      <c r="AD358" s="70">
        <f>AC358*(1+FOMesc)*'[1]Book Life'!Z34</f>
        <v>88.214087836246463</v>
      </c>
      <c r="AE358" s="70">
        <f>AD358*(1+FOMesc)*'[1]Book Life'!AA34</f>
        <v>90.419440032152622</v>
      </c>
      <c r="AF358" s="70">
        <f>AE358*(1+FOMesc)*'[1]Book Life'!AB34</f>
        <v>92.679926032956431</v>
      </c>
      <c r="AG358" s="70">
        <f>AF358*(1+FOMesc)*'[1]Book Life'!AC34</f>
        <v>94.996924183780337</v>
      </c>
      <c r="AH358" s="70">
        <f>AG358*(1+FOMesc)*'[1]Book Life'!AD34</f>
        <v>97.371847288374838</v>
      </c>
      <c r="AI358" s="70">
        <f>AH358*(1+FOMesc)*'[1]Book Life'!AE34</f>
        <v>99.806143470584203</v>
      </c>
      <c r="AJ358" s="70">
        <f>AI358*(1+FOMesc)*'[1]Book Life'!AF34</f>
        <v>102.3012970573488</v>
      </c>
      <c r="AK358" s="70">
        <f>AJ358*(1+FOMesc)*'[1]Book Life'!AG34</f>
        <v>104.85882948378251</v>
      </c>
      <c r="AL358" s="70">
        <f>AK358*(1+FOMesc)*'[1]Book Life'!AH34</f>
        <v>0</v>
      </c>
      <c r="AM358" s="70">
        <f>AL358*(1+FOMesc)*'[1]Book Life'!AI34</f>
        <v>0</v>
      </c>
      <c r="AN358" s="70">
        <f>AM358*(1+FOMesc)*'[1]Book Life'!AJ34</f>
        <v>0</v>
      </c>
      <c r="AO358" s="70">
        <f>AN358*(1+FOMesc)*'[1]Book Life'!AK34</f>
        <v>0</v>
      </c>
      <c r="AP358" s="70">
        <f>AO358*(1+FOMesc)*'[1]Book Life'!AL34</f>
        <v>0</v>
      </c>
      <c r="AQ358" s="70">
        <f>AP358*(1+FOMesc)*'[1]Book Life'!AM34</f>
        <v>0</v>
      </c>
      <c r="AR358" s="70">
        <f>AQ358*(1+FOMesc)*'[1]Book Life'!AN34</f>
        <v>0</v>
      </c>
      <c r="AS358" s="70">
        <f>AR358*(1+FOMesc)*'[1]Book Life'!AO34</f>
        <v>0</v>
      </c>
      <c r="AT358" s="70">
        <f>AS358*(1+FOMesc)*'[1]Book Life'!AP34</f>
        <v>0</v>
      </c>
      <c r="AU358" s="70">
        <f>AT358*(1+FOMesc)*'[1]Book Life'!AQ34</f>
        <v>0</v>
      </c>
      <c r="AV358" s="70">
        <f>AU358*(1+FOMesc)*'[1]Book Life'!AR34</f>
        <v>0</v>
      </c>
      <c r="AW358" s="70">
        <f>AV358*(1+FOMesc)*'[1]Book Life'!AS34</f>
        <v>0</v>
      </c>
      <c r="AX358" s="287">
        <f>AW358*(1+FOMesc)*'[1]Book Life'!AT34</f>
        <v>0</v>
      </c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1:59" x14ac:dyDescent="0.3">
      <c r="B359" s="6"/>
      <c r="C359" s="147">
        <f t="shared" si="127"/>
        <v>2026</v>
      </c>
      <c r="D359" s="148">
        <f t="shared" si="128"/>
        <v>0</v>
      </c>
      <c r="E359" s="254"/>
      <c r="F359" s="286"/>
      <c r="G359" s="288"/>
      <c r="H359" s="288"/>
      <c r="I359" s="70">
        <f>$D359*InsRate*'[1]Book Life'!E35</f>
        <v>0</v>
      </c>
      <c r="J359" s="70">
        <f>I359*(1+FOMesc)*'[1]Book Life'!F35</f>
        <v>0</v>
      </c>
      <c r="K359" s="70">
        <f>J359*(1+FOMesc)*'[1]Book Life'!G35</f>
        <v>0</v>
      </c>
      <c r="L359" s="70">
        <f>K359*(1+FOMesc)*'[1]Book Life'!H35</f>
        <v>0</v>
      </c>
      <c r="M359" s="70">
        <f>L359*(1+FOMesc)*'[1]Book Life'!I35</f>
        <v>0</v>
      </c>
      <c r="N359" s="70">
        <f>M359*(1+FOMesc)*'[1]Book Life'!J35</f>
        <v>0</v>
      </c>
      <c r="O359" s="70">
        <f>N359*(1+FOMesc)*'[1]Book Life'!K35</f>
        <v>0</v>
      </c>
      <c r="P359" s="70">
        <f>O359*(1+FOMesc)*'[1]Book Life'!L35</f>
        <v>0</v>
      </c>
      <c r="Q359" s="70">
        <f>P359*(1+FOMesc)*'[1]Book Life'!M35</f>
        <v>0</v>
      </c>
      <c r="R359" s="70">
        <f>Q359*(1+FOMesc)*'[1]Book Life'!N35</f>
        <v>0</v>
      </c>
      <c r="S359" s="70">
        <f>R359*(1+FOMesc)*'[1]Book Life'!O35</f>
        <v>0</v>
      </c>
      <c r="T359" s="70">
        <f>S359*(1+FOMesc)*'[1]Book Life'!P35</f>
        <v>0</v>
      </c>
      <c r="U359" s="70">
        <f>T359*(1+FOMesc)*'[1]Book Life'!Q35</f>
        <v>0</v>
      </c>
      <c r="V359" s="70">
        <f>U359*(1+FOMesc)*'[1]Book Life'!R35</f>
        <v>0</v>
      </c>
      <c r="W359" s="70">
        <f>V359*(1+FOMesc)*'[1]Book Life'!S35</f>
        <v>0</v>
      </c>
      <c r="X359" s="70">
        <f>W359*(1+FOMesc)*'[1]Book Life'!T35</f>
        <v>0</v>
      </c>
      <c r="Y359" s="70">
        <f>X359*(1+FOMesc)*'[1]Book Life'!U35</f>
        <v>0</v>
      </c>
      <c r="Z359" s="70">
        <f>Y359*(1+FOMesc)*'[1]Book Life'!V35</f>
        <v>0</v>
      </c>
      <c r="AA359" s="70">
        <f>Z359*(1+FOMesc)*'[1]Book Life'!W35</f>
        <v>0</v>
      </c>
      <c r="AB359" s="70">
        <f>AA359*(1+FOMesc)*'[1]Book Life'!X35</f>
        <v>0</v>
      </c>
      <c r="AC359" s="70">
        <f>AB359*(1+FOMesc)*'[1]Book Life'!Y35</f>
        <v>0</v>
      </c>
      <c r="AD359" s="70">
        <f>AC359*(1+FOMesc)*'[1]Book Life'!Z35</f>
        <v>0</v>
      </c>
      <c r="AE359" s="70">
        <f>AD359*(1+FOMesc)*'[1]Book Life'!AA35</f>
        <v>0</v>
      </c>
      <c r="AF359" s="70">
        <f>AE359*(1+FOMesc)*'[1]Book Life'!AB35</f>
        <v>0</v>
      </c>
      <c r="AG359" s="70">
        <f>AF359*(1+FOMesc)*'[1]Book Life'!AC35</f>
        <v>0</v>
      </c>
      <c r="AH359" s="70">
        <f>AG359*(1+FOMesc)*'[1]Book Life'!AD35</f>
        <v>0</v>
      </c>
      <c r="AI359" s="70">
        <f>AH359*(1+FOMesc)*'[1]Book Life'!AE35</f>
        <v>0</v>
      </c>
      <c r="AJ359" s="70">
        <f>AI359*(1+FOMesc)*'[1]Book Life'!AF35</f>
        <v>0</v>
      </c>
      <c r="AK359" s="70">
        <f>AJ359*(1+FOMesc)*'[1]Book Life'!AG35</f>
        <v>0</v>
      </c>
      <c r="AL359" s="70">
        <f>AK359*(1+FOMesc)*'[1]Book Life'!AH35</f>
        <v>0</v>
      </c>
      <c r="AM359" s="70">
        <f>AL359*(1+FOMesc)*'[1]Book Life'!AI35</f>
        <v>0</v>
      </c>
      <c r="AN359" s="70">
        <f>AM359*(1+FOMesc)*'[1]Book Life'!AJ35</f>
        <v>0</v>
      </c>
      <c r="AO359" s="70">
        <f>AN359*(1+FOMesc)*'[1]Book Life'!AK35</f>
        <v>0</v>
      </c>
      <c r="AP359" s="70">
        <f>AO359*(1+FOMesc)*'[1]Book Life'!AL35</f>
        <v>0</v>
      </c>
      <c r="AQ359" s="70">
        <f>AP359*(1+FOMesc)*'[1]Book Life'!AM35</f>
        <v>0</v>
      </c>
      <c r="AR359" s="70">
        <f>AQ359*(1+FOMesc)*'[1]Book Life'!AN35</f>
        <v>0</v>
      </c>
      <c r="AS359" s="70">
        <f>AR359*(1+FOMesc)*'[1]Book Life'!AO35</f>
        <v>0</v>
      </c>
      <c r="AT359" s="70">
        <f>AS359*(1+FOMesc)*'[1]Book Life'!AP35</f>
        <v>0</v>
      </c>
      <c r="AU359" s="70">
        <f>AT359*(1+FOMesc)*'[1]Book Life'!AQ35</f>
        <v>0</v>
      </c>
      <c r="AV359" s="70">
        <f>AU359*(1+FOMesc)*'[1]Book Life'!AR35</f>
        <v>0</v>
      </c>
      <c r="AW359" s="70">
        <f>AV359*(1+FOMesc)*'[1]Book Life'!AS35</f>
        <v>0</v>
      </c>
      <c r="AX359" s="287">
        <f>AW359*(1+FOMesc)*'[1]Book Life'!AT35</f>
        <v>0</v>
      </c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1:59" x14ac:dyDescent="0.3">
      <c r="B360" s="6"/>
      <c r="C360" s="147">
        <f t="shared" si="127"/>
        <v>2027</v>
      </c>
      <c r="D360" s="148">
        <f t="shared" si="128"/>
        <v>0</v>
      </c>
      <c r="E360" s="254"/>
      <c r="F360" s="286"/>
      <c r="G360" s="288"/>
      <c r="H360" s="288"/>
      <c r="I360" s="288"/>
      <c r="J360" s="70">
        <f>$D360*InsRate*'[1]Book Life'!F36</f>
        <v>0</v>
      </c>
      <c r="K360" s="70">
        <f>J360*(1+FOMesc)*'[1]Book Life'!G36</f>
        <v>0</v>
      </c>
      <c r="L360" s="70">
        <f>K360*(1+FOMesc)*'[1]Book Life'!H36</f>
        <v>0</v>
      </c>
      <c r="M360" s="70">
        <f>L360*(1+FOMesc)*'[1]Book Life'!I36</f>
        <v>0</v>
      </c>
      <c r="N360" s="70">
        <f>M360*(1+FOMesc)*'[1]Book Life'!J36</f>
        <v>0</v>
      </c>
      <c r="O360" s="70">
        <f>N360*(1+FOMesc)*'[1]Book Life'!K36</f>
        <v>0</v>
      </c>
      <c r="P360" s="70">
        <f>O360*(1+FOMesc)*'[1]Book Life'!L36</f>
        <v>0</v>
      </c>
      <c r="Q360" s="70">
        <f>P360*(1+FOMesc)*'[1]Book Life'!M36</f>
        <v>0</v>
      </c>
      <c r="R360" s="70">
        <f>Q360*(1+FOMesc)*'[1]Book Life'!N36</f>
        <v>0</v>
      </c>
      <c r="S360" s="70">
        <f>R360*(1+FOMesc)*'[1]Book Life'!O36</f>
        <v>0</v>
      </c>
      <c r="T360" s="70">
        <f>S360*(1+FOMesc)*'[1]Book Life'!P36</f>
        <v>0</v>
      </c>
      <c r="U360" s="70">
        <f>T360*(1+FOMesc)*'[1]Book Life'!Q36</f>
        <v>0</v>
      </c>
      <c r="V360" s="70">
        <f>U360*(1+FOMesc)*'[1]Book Life'!R36</f>
        <v>0</v>
      </c>
      <c r="W360" s="70">
        <f>V360*(1+FOMesc)*'[1]Book Life'!S36</f>
        <v>0</v>
      </c>
      <c r="X360" s="70">
        <f>W360*(1+FOMesc)*'[1]Book Life'!T36</f>
        <v>0</v>
      </c>
      <c r="Y360" s="70">
        <f>X360*(1+FOMesc)*'[1]Book Life'!U36</f>
        <v>0</v>
      </c>
      <c r="Z360" s="70">
        <f>Y360*(1+FOMesc)*'[1]Book Life'!V36</f>
        <v>0</v>
      </c>
      <c r="AA360" s="70">
        <f>Z360*(1+FOMesc)*'[1]Book Life'!W36</f>
        <v>0</v>
      </c>
      <c r="AB360" s="70">
        <f>AA360*(1+FOMesc)*'[1]Book Life'!X36</f>
        <v>0</v>
      </c>
      <c r="AC360" s="70">
        <f>AB360*(1+FOMesc)*'[1]Book Life'!Y36</f>
        <v>0</v>
      </c>
      <c r="AD360" s="70">
        <f>AC360*(1+FOMesc)*'[1]Book Life'!Z36</f>
        <v>0</v>
      </c>
      <c r="AE360" s="70">
        <f>AD360*(1+FOMesc)*'[1]Book Life'!AA36</f>
        <v>0</v>
      </c>
      <c r="AF360" s="70">
        <f>AE360*(1+FOMesc)*'[1]Book Life'!AB36</f>
        <v>0</v>
      </c>
      <c r="AG360" s="70">
        <f>AF360*(1+FOMesc)*'[1]Book Life'!AC36</f>
        <v>0</v>
      </c>
      <c r="AH360" s="70">
        <f>AG360*(1+FOMesc)*'[1]Book Life'!AD36</f>
        <v>0</v>
      </c>
      <c r="AI360" s="70">
        <f>AH360*(1+FOMesc)*'[1]Book Life'!AE36</f>
        <v>0</v>
      </c>
      <c r="AJ360" s="70">
        <f>AI360*(1+FOMesc)*'[1]Book Life'!AF36</f>
        <v>0</v>
      </c>
      <c r="AK360" s="70">
        <f>AJ360*(1+FOMesc)*'[1]Book Life'!AG36</f>
        <v>0</v>
      </c>
      <c r="AL360" s="70">
        <f>AK360*(1+FOMesc)*'[1]Book Life'!AH36</f>
        <v>0</v>
      </c>
      <c r="AM360" s="70">
        <f>AL360*(1+FOMesc)*'[1]Book Life'!AI36</f>
        <v>0</v>
      </c>
      <c r="AN360" s="70">
        <f>AM360*(1+FOMesc)*'[1]Book Life'!AJ36</f>
        <v>0</v>
      </c>
      <c r="AO360" s="70">
        <f>AN360*(1+FOMesc)*'[1]Book Life'!AK36</f>
        <v>0</v>
      </c>
      <c r="AP360" s="70">
        <f>AO360*(1+FOMesc)*'[1]Book Life'!AL36</f>
        <v>0</v>
      </c>
      <c r="AQ360" s="70">
        <f>AP360*(1+FOMesc)*'[1]Book Life'!AM36</f>
        <v>0</v>
      </c>
      <c r="AR360" s="70">
        <f>AQ360*(1+FOMesc)*'[1]Book Life'!AN36</f>
        <v>0</v>
      </c>
      <c r="AS360" s="70">
        <f>AR360*(1+FOMesc)*'[1]Book Life'!AO36</f>
        <v>0</v>
      </c>
      <c r="AT360" s="70">
        <f>AS360*(1+FOMesc)*'[1]Book Life'!AP36</f>
        <v>0</v>
      </c>
      <c r="AU360" s="70">
        <f>AT360*(1+FOMesc)*'[1]Book Life'!AQ36</f>
        <v>0</v>
      </c>
      <c r="AV360" s="70">
        <f>AU360*(1+FOMesc)*'[1]Book Life'!AR36</f>
        <v>0</v>
      </c>
      <c r="AW360" s="70">
        <f>AV360*(1+FOMesc)*'[1]Book Life'!AS36</f>
        <v>0</v>
      </c>
      <c r="AX360" s="287">
        <f>AW360*(1+FOMesc)*'[1]Book Life'!AT36</f>
        <v>0</v>
      </c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1:59" x14ac:dyDescent="0.3">
      <c r="B361" s="6"/>
      <c r="C361" s="147">
        <f t="shared" si="127"/>
        <v>2028</v>
      </c>
      <c r="D361" s="148">
        <f t="shared" si="128"/>
        <v>0</v>
      </c>
      <c r="E361" s="254"/>
      <c r="F361" s="286"/>
      <c r="G361" s="288"/>
      <c r="H361" s="288"/>
      <c r="I361" s="288"/>
      <c r="J361" s="288"/>
      <c r="K361" s="70">
        <f>$D361*InsRate*'[1]Book Life'!G37</f>
        <v>0</v>
      </c>
      <c r="L361" s="70">
        <f>K361*(1+FOMesc)*'[1]Book Life'!H37</f>
        <v>0</v>
      </c>
      <c r="M361" s="70">
        <f>L361*(1+FOMesc)*'[1]Book Life'!I37</f>
        <v>0</v>
      </c>
      <c r="N361" s="70">
        <f>M361*(1+FOMesc)*'[1]Book Life'!J37</f>
        <v>0</v>
      </c>
      <c r="O361" s="70">
        <f>N361*(1+FOMesc)*'[1]Book Life'!K37</f>
        <v>0</v>
      </c>
      <c r="P361" s="70">
        <f>O361*(1+FOMesc)*'[1]Book Life'!L37</f>
        <v>0</v>
      </c>
      <c r="Q361" s="70">
        <f>P361*(1+FOMesc)*'[1]Book Life'!M37</f>
        <v>0</v>
      </c>
      <c r="R361" s="70">
        <f>Q361*(1+FOMesc)*'[1]Book Life'!N37</f>
        <v>0</v>
      </c>
      <c r="S361" s="70">
        <f>R361*(1+FOMesc)*'[1]Book Life'!O37</f>
        <v>0</v>
      </c>
      <c r="T361" s="70">
        <f>S361*(1+FOMesc)*'[1]Book Life'!P37</f>
        <v>0</v>
      </c>
      <c r="U361" s="70">
        <f>T361*(1+FOMesc)*'[1]Book Life'!Q37</f>
        <v>0</v>
      </c>
      <c r="V361" s="70">
        <f>U361*(1+FOMesc)*'[1]Book Life'!R37</f>
        <v>0</v>
      </c>
      <c r="W361" s="70">
        <f>V361*(1+FOMesc)*'[1]Book Life'!S37</f>
        <v>0</v>
      </c>
      <c r="X361" s="70">
        <f>W361*(1+FOMesc)*'[1]Book Life'!T37</f>
        <v>0</v>
      </c>
      <c r="Y361" s="70">
        <f>X361*(1+FOMesc)*'[1]Book Life'!U37</f>
        <v>0</v>
      </c>
      <c r="Z361" s="70">
        <f>Y361*(1+FOMesc)*'[1]Book Life'!V37</f>
        <v>0</v>
      </c>
      <c r="AA361" s="70">
        <f>Z361*(1+FOMesc)*'[1]Book Life'!W37</f>
        <v>0</v>
      </c>
      <c r="AB361" s="70">
        <f>AA361*(1+FOMesc)*'[1]Book Life'!X37</f>
        <v>0</v>
      </c>
      <c r="AC361" s="70">
        <f>AB361*(1+FOMesc)*'[1]Book Life'!Y37</f>
        <v>0</v>
      </c>
      <c r="AD361" s="70">
        <f>AC361*(1+FOMesc)*'[1]Book Life'!Z37</f>
        <v>0</v>
      </c>
      <c r="AE361" s="70">
        <f>AD361*(1+FOMesc)*'[1]Book Life'!AA37</f>
        <v>0</v>
      </c>
      <c r="AF361" s="70">
        <f>AE361*(1+FOMesc)*'[1]Book Life'!AB37</f>
        <v>0</v>
      </c>
      <c r="AG361" s="70">
        <f>AF361*(1+FOMesc)*'[1]Book Life'!AC37</f>
        <v>0</v>
      </c>
      <c r="AH361" s="70">
        <f>AG361*(1+FOMesc)*'[1]Book Life'!AD37</f>
        <v>0</v>
      </c>
      <c r="AI361" s="70">
        <f>AH361*(1+FOMesc)*'[1]Book Life'!AE37</f>
        <v>0</v>
      </c>
      <c r="AJ361" s="70">
        <f>AI361*(1+FOMesc)*'[1]Book Life'!AF37</f>
        <v>0</v>
      </c>
      <c r="AK361" s="70">
        <f>AJ361*(1+FOMesc)*'[1]Book Life'!AG37</f>
        <v>0</v>
      </c>
      <c r="AL361" s="70">
        <f>AK361*(1+FOMesc)*'[1]Book Life'!AH37</f>
        <v>0</v>
      </c>
      <c r="AM361" s="70">
        <f>AL361*(1+FOMesc)*'[1]Book Life'!AI37</f>
        <v>0</v>
      </c>
      <c r="AN361" s="70">
        <f>AM361*(1+FOMesc)*'[1]Book Life'!AJ37</f>
        <v>0</v>
      </c>
      <c r="AO361" s="70">
        <f>AN361*(1+FOMesc)*'[1]Book Life'!AK37</f>
        <v>0</v>
      </c>
      <c r="AP361" s="70">
        <f>AO361*(1+FOMesc)*'[1]Book Life'!AL37</f>
        <v>0</v>
      </c>
      <c r="AQ361" s="70">
        <f>AP361*(1+FOMesc)*'[1]Book Life'!AM37</f>
        <v>0</v>
      </c>
      <c r="AR361" s="70">
        <f>AQ361*(1+FOMesc)*'[1]Book Life'!AN37</f>
        <v>0</v>
      </c>
      <c r="AS361" s="70">
        <f>AR361*(1+FOMesc)*'[1]Book Life'!AO37</f>
        <v>0</v>
      </c>
      <c r="AT361" s="70">
        <f>AS361*(1+FOMesc)*'[1]Book Life'!AP37</f>
        <v>0</v>
      </c>
      <c r="AU361" s="70">
        <f>AT361*(1+FOMesc)*'[1]Book Life'!AQ37</f>
        <v>0</v>
      </c>
      <c r="AV361" s="70">
        <f>AU361*(1+FOMesc)*'[1]Book Life'!AR37</f>
        <v>0</v>
      </c>
      <c r="AW361" s="70">
        <f>AV361*(1+FOMesc)*'[1]Book Life'!AS37</f>
        <v>0</v>
      </c>
      <c r="AX361" s="287">
        <f>AW361*(1+FOMesc)*'[1]Book Life'!AT37</f>
        <v>0</v>
      </c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1:59" x14ac:dyDescent="0.3">
      <c r="B362" s="6"/>
      <c r="C362" s="147">
        <f t="shared" si="127"/>
        <v>2029</v>
      </c>
      <c r="D362" s="148">
        <f t="shared" si="128"/>
        <v>0</v>
      </c>
      <c r="E362" s="254"/>
      <c r="F362" s="286"/>
      <c r="G362" s="288"/>
      <c r="H362" s="288"/>
      <c r="I362" s="288"/>
      <c r="J362" s="288"/>
      <c r="K362" s="288"/>
      <c r="L362" s="70">
        <f>$D362*InsRate*'[1]Book Life'!H38</f>
        <v>0</v>
      </c>
      <c r="M362" s="70">
        <f>L362*(1+FOMesc)*'[1]Book Life'!I38</f>
        <v>0</v>
      </c>
      <c r="N362" s="70">
        <f>M362*(1+FOMesc)*'[1]Book Life'!J38</f>
        <v>0</v>
      </c>
      <c r="O362" s="70">
        <f>N362*(1+FOMesc)*'[1]Book Life'!K38</f>
        <v>0</v>
      </c>
      <c r="P362" s="70">
        <f>O362*(1+FOMesc)*'[1]Book Life'!L38</f>
        <v>0</v>
      </c>
      <c r="Q362" s="70">
        <f>P362*(1+FOMesc)*'[1]Book Life'!M38</f>
        <v>0</v>
      </c>
      <c r="R362" s="70">
        <f>Q362*(1+FOMesc)*'[1]Book Life'!N38</f>
        <v>0</v>
      </c>
      <c r="S362" s="70">
        <f>R362*(1+FOMesc)*'[1]Book Life'!O38</f>
        <v>0</v>
      </c>
      <c r="T362" s="70">
        <f>S362*(1+FOMesc)*'[1]Book Life'!P38</f>
        <v>0</v>
      </c>
      <c r="U362" s="70">
        <f>T362*(1+FOMesc)*'[1]Book Life'!Q38</f>
        <v>0</v>
      </c>
      <c r="V362" s="70">
        <f>U362*(1+FOMesc)*'[1]Book Life'!R38</f>
        <v>0</v>
      </c>
      <c r="W362" s="70">
        <f>V362*(1+FOMesc)*'[1]Book Life'!S38</f>
        <v>0</v>
      </c>
      <c r="X362" s="70">
        <f>W362*(1+FOMesc)*'[1]Book Life'!T38</f>
        <v>0</v>
      </c>
      <c r="Y362" s="70">
        <f>X362*(1+FOMesc)*'[1]Book Life'!U38</f>
        <v>0</v>
      </c>
      <c r="Z362" s="70">
        <f>Y362*(1+FOMesc)*'[1]Book Life'!V38</f>
        <v>0</v>
      </c>
      <c r="AA362" s="70">
        <f>Z362*(1+FOMesc)*'[1]Book Life'!W38</f>
        <v>0</v>
      </c>
      <c r="AB362" s="70">
        <f>AA362*(1+FOMesc)*'[1]Book Life'!X38</f>
        <v>0</v>
      </c>
      <c r="AC362" s="70">
        <f>AB362*(1+FOMesc)*'[1]Book Life'!Y38</f>
        <v>0</v>
      </c>
      <c r="AD362" s="70">
        <f>AC362*(1+FOMesc)*'[1]Book Life'!Z38</f>
        <v>0</v>
      </c>
      <c r="AE362" s="70">
        <f>AD362*(1+FOMesc)*'[1]Book Life'!AA38</f>
        <v>0</v>
      </c>
      <c r="AF362" s="70">
        <f>AE362*(1+FOMesc)*'[1]Book Life'!AB38</f>
        <v>0</v>
      </c>
      <c r="AG362" s="70">
        <f>AF362*(1+FOMesc)*'[1]Book Life'!AC38</f>
        <v>0</v>
      </c>
      <c r="AH362" s="70">
        <f>AG362*(1+FOMesc)*'[1]Book Life'!AD38</f>
        <v>0</v>
      </c>
      <c r="AI362" s="70">
        <f>AH362*(1+FOMesc)*'[1]Book Life'!AE38</f>
        <v>0</v>
      </c>
      <c r="AJ362" s="70">
        <f>AI362*(1+FOMesc)*'[1]Book Life'!AF38</f>
        <v>0</v>
      </c>
      <c r="AK362" s="70">
        <f>AJ362*(1+FOMesc)*'[1]Book Life'!AG38</f>
        <v>0</v>
      </c>
      <c r="AL362" s="70">
        <f>AK362*(1+FOMesc)*'[1]Book Life'!AH38</f>
        <v>0</v>
      </c>
      <c r="AM362" s="70">
        <f>AL362*(1+FOMesc)*'[1]Book Life'!AI38</f>
        <v>0</v>
      </c>
      <c r="AN362" s="70">
        <f>AM362*(1+FOMesc)*'[1]Book Life'!AJ38</f>
        <v>0</v>
      </c>
      <c r="AO362" s="70">
        <f>AN362*(1+FOMesc)*'[1]Book Life'!AK38</f>
        <v>0</v>
      </c>
      <c r="AP362" s="70">
        <f>AO362*(1+FOMesc)*'[1]Book Life'!AL38</f>
        <v>0</v>
      </c>
      <c r="AQ362" s="70">
        <f>AP362*(1+FOMesc)*'[1]Book Life'!AM38</f>
        <v>0</v>
      </c>
      <c r="AR362" s="70">
        <f>AQ362*(1+FOMesc)*'[1]Book Life'!AN38</f>
        <v>0</v>
      </c>
      <c r="AS362" s="70">
        <f>AR362*(1+FOMesc)*'[1]Book Life'!AO38</f>
        <v>0</v>
      </c>
      <c r="AT362" s="70">
        <f>AS362*(1+FOMesc)*'[1]Book Life'!AP38</f>
        <v>0</v>
      </c>
      <c r="AU362" s="70">
        <f>AT362*(1+FOMesc)*'[1]Book Life'!AQ38</f>
        <v>0</v>
      </c>
      <c r="AV362" s="70">
        <f>AU362*(1+FOMesc)*'[1]Book Life'!AR38</f>
        <v>0</v>
      </c>
      <c r="AW362" s="70">
        <f>AV362*(1+FOMesc)*'[1]Book Life'!AS38</f>
        <v>0</v>
      </c>
      <c r="AX362" s="287">
        <f>AW362*(1+FOMesc)*'[1]Book Life'!AT38</f>
        <v>0</v>
      </c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1:59" x14ac:dyDescent="0.3">
      <c r="A363" s="28"/>
      <c r="B363" s="6"/>
      <c r="C363" s="147">
        <f t="shared" si="127"/>
        <v>2030</v>
      </c>
      <c r="D363" s="148">
        <f t="shared" si="128"/>
        <v>0</v>
      </c>
      <c r="E363" s="254"/>
      <c r="F363" s="286"/>
      <c r="G363" s="288"/>
      <c r="H363" s="288"/>
      <c r="I363" s="288"/>
      <c r="J363" s="288"/>
      <c r="K363" s="288"/>
      <c r="L363" s="288"/>
      <c r="M363" s="70">
        <f>$D363*InsRate*'[1]Book Life'!I39</f>
        <v>0</v>
      </c>
      <c r="N363" s="70">
        <f>M363*(1+FOMesc)*'[1]Book Life'!J39</f>
        <v>0</v>
      </c>
      <c r="O363" s="70">
        <f>N363*(1+FOMesc)*'[1]Book Life'!K39</f>
        <v>0</v>
      </c>
      <c r="P363" s="70">
        <f>O363*(1+FOMesc)*'[1]Book Life'!L39</f>
        <v>0</v>
      </c>
      <c r="Q363" s="70">
        <f>P363*(1+FOMesc)*'[1]Book Life'!M39</f>
        <v>0</v>
      </c>
      <c r="R363" s="70">
        <f>Q363*(1+FOMesc)*'[1]Book Life'!N39</f>
        <v>0</v>
      </c>
      <c r="S363" s="70">
        <f>R363*(1+FOMesc)*'[1]Book Life'!O39</f>
        <v>0</v>
      </c>
      <c r="T363" s="70">
        <f>S363*(1+FOMesc)*'[1]Book Life'!P39</f>
        <v>0</v>
      </c>
      <c r="U363" s="70">
        <f>T363*(1+FOMesc)*'[1]Book Life'!Q39</f>
        <v>0</v>
      </c>
      <c r="V363" s="70">
        <f>U363*(1+FOMesc)*'[1]Book Life'!R39</f>
        <v>0</v>
      </c>
      <c r="W363" s="70">
        <f>V363*(1+FOMesc)*'[1]Book Life'!S39</f>
        <v>0</v>
      </c>
      <c r="X363" s="70">
        <f>W363*(1+FOMesc)*'[1]Book Life'!T39</f>
        <v>0</v>
      </c>
      <c r="Y363" s="70">
        <f>X363*(1+FOMesc)*'[1]Book Life'!U39</f>
        <v>0</v>
      </c>
      <c r="Z363" s="70">
        <f>Y363*(1+FOMesc)*'[1]Book Life'!V39</f>
        <v>0</v>
      </c>
      <c r="AA363" s="70">
        <f>Z363*(1+FOMesc)*'[1]Book Life'!W39</f>
        <v>0</v>
      </c>
      <c r="AB363" s="70">
        <f>AA363*(1+FOMesc)*'[1]Book Life'!X39</f>
        <v>0</v>
      </c>
      <c r="AC363" s="70">
        <f>AB363*(1+FOMesc)*'[1]Book Life'!Y39</f>
        <v>0</v>
      </c>
      <c r="AD363" s="70">
        <f>AC363*(1+FOMesc)*'[1]Book Life'!Z39</f>
        <v>0</v>
      </c>
      <c r="AE363" s="70">
        <f>AD363*(1+FOMesc)*'[1]Book Life'!AA39</f>
        <v>0</v>
      </c>
      <c r="AF363" s="70">
        <f>AE363*(1+FOMesc)*'[1]Book Life'!AB39</f>
        <v>0</v>
      </c>
      <c r="AG363" s="70">
        <f>AF363*(1+FOMesc)*'[1]Book Life'!AC39</f>
        <v>0</v>
      </c>
      <c r="AH363" s="70">
        <f>AG363*(1+FOMesc)*'[1]Book Life'!AD39</f>
        <v>0</v>
      </c>
      <c r="AI363" s="70">
        <f>AH363*(1+FOMesc)*'[1]Book Life'!AE39</f>
        <v>0</v>
      </c>
      <c r="AJ363" s="70">
        <f>AI363*(1+FOMesc)*'[1]Book Life'!AF39</f>
        <v>0</v>
      </c>
      <c r="AK363" s="70">
        <f>AJ363*(1+FOMesc)*'[1]Book Life'!AG39</f>
        <v>0</v>
      </c>
      <c r="AL363" s="70">
        <f>AK363*(1+FOMesc)*'[1]Book Life'!AH39</f>
        <v>0</v>
      </c>
      <c r="AM363" s="70">
        <f>AL363*(1+FOMesc)*'[1]Book Life'!AI39</f>
        <v>0</v>
      </c>
      <c r="AN363" s="70">
        <f>AM363*(1+FOMesc)*'[1]Book Life'!AJ39</f>
        <v>0</v>
      </c>
      <c r="AO363" s="70">
        <f>AN363*(1+FOMesc)*'[1]Book Life'!AK39</f>
        <v>0</v>
      </c>
      <c r="AP363" s="70">
        <f>AO363*(1+FOMesc)*'[1]Book Life'!AL39</f>
        <v>0</v>
      </c>
      <c r="AQ363" s="70">
        <f>AP363*(1+FOMesc)*'[1]Book Life'!AM39</f>
        <v>0</v>
      </c>
      <c r="AR363" s="70">
        <f>AQ363*(1+FOMesc)*'[1]Book Life'!AN39</f>
        <v>0</v>
      </c>
      <c r="AS363" s="70">
        <f>AR363*(1+FOMesc)*'[1]Book Life'!AO39</f>
        <v>0</v>
      </c>
      <c r="AT363" s="70">
        <f>AS363*(1+FOMesc)*'[1]Book Life'!AP39</f>
        <v>0</v>
      </c>
      <c r="AU363" s="70">
        <f>AT363*(1+FOMesc)*'[1]Book Life'!AQ39</f>
        <v>0</v>
      </c>
      <c r="AV363" s="70">
        <f>AU363*(1+FOMesc)*'[1]Book Life'!AR39</f>
        <v>0</v>
      </c>
      <c r="AW363" s="70">
        <f>AV363*(1+FOMesc)*'[1]Book Life'!AS39</f>
        <v>0</v>
      </c>
      <c r="AX363" s="287">
        <f>AW363*(1+FOMesc)*'[1]Book Life'!AT39</f>
        <v>0</v>
      </c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1:59" x14ac:dyDescent="0.3">
      <c r="A364" s="139"/>
      <c r="B364" s="139"/>
      <c r="C364" s="147">
        <f t="shared" si="127"/>
        <v>2031</v>
      </c>
      <c r="D364" s="148">
        <f t="shared" si="128"/>
        <v>0</v>
      </c>
      <c r="E364" s="254"/>
      <c r="F364" s="286"/>
      <c r="G364" s="288"/>
      <c r="H364" s="288"/>
      <c r="I364" s="288"/>
      <c r="J364" s="288"/>
      <c r="K364" s="288"/>
      <c r="L364" s="288"/>
      <c r="M364" s="288"/>
      <c r="N364" s="70">
        <f>$D364*InsRate*'[1]Book Life'!J40</f>
        <v>0</v>
      </c>
      <c r="O364" s="70">
        <f>N364*(1+FOMesc)*'[1]Book Life'!K40</f>
        <v>0</v>
      </c>
      <c r="P364" s="70">
        <f>O364*(1+FOMesc)*'[1]Book Life'!L40</f>
        <v>0</v>
      </c>
      <c r="Q364" s="70">
        <f>P364*(1+FOMesc)*'[1]Book Life'!M40</f>
        <v>0</v>
      </c>
      <c r="R364" s="70">
        <f>Q364*(1+FOMesc)*'[1]Book Life'!N40</f>
        <v>0</v>
      </c>
      <c r="S364" s="70">
        <f>R364*(1+FOMesc)*'[1]Book Life'!O40</f>
        <v>0</v>
      </c>
      <c r="T364" s="70">
        <f>S364*(1+FOMesc)*'[1]Book Life'!P40</f>
        <v>0</v>
      </c>
      <c r="U364" s="70">
        <f>T364*(1+FOMesc)*'[1]Book Life'!Q40</f>
        <v>0</v>
      </c>
      <c r="V364" s="70">
        <f>U364*(1+FOMesc)*'[1]Book Life'!R40</f>
        <v>0</v>
      </c>
      <c r="W364" s="70">
        <f>V364*(1+FOMesc)*'[1]Book Life'!S40</f>
        <v>0</v>
      </c>
      <c r="X364" s="70">
        <f>W364*(1+FOMesc)*'[1]Book Life'!T40</f>
        <v>0</v>
      </c>
      <c r="Y364" s="70">
        <f>X364*(1+FOMesc)*'[1]Book Life'!U40</f>
        <v>0</v>
      </c>
      <c r="Z364" s="70">
        <f>Y364*(1+FOMesc)*'[1]Book Life'!V40</f>
        <v>0</v>
      </c>
      <c r="AA364" s="70">
        <f>Z364*(1+FOMesc)*'[1]Book Life'!W40</f>
        <v>0</v>
      </c>
      <c r="AB364" s="70">
        <f>AA364*(1+FOMesc)*'[1]Book Life'!X40</f>
        <v>0</v>
      </c>
      <c r="AC364" s="70">
        <f>AB364*(1+FOMesc)*'[1]Book Life'!Y40</f>
        <v>0</v>
      </c>
      <c r="AD364" s="70">
        <f>AC364*(1+FOMesc)*'[1]Book Life'!Z40</f>
        <v>0</v>
      </c>
      <c r="AE364" s="70">
        <f>AD364*(1+FOMesc)*'[1]Book Life'!AA40</f>
        <v>0</v>
      </c>
      <c r="AF364" s="70">
        <f>AE364*(1+FOMesc)*'[1]Book Life'!AB40</f>
        <v>0</v>
      </c>
      <c r="AG364" s="70">
        <f>AF364*(1+FOMesc)*'[1]Book Life'!AC40</f>
        <v>0</v>
      </c>
      <c r="AH364" s="70">
        <f>AG364*(1+FOMesc)*'[1]Book Life'!AD40</f>
        <v>0</v>
      </c>
      <c r="AI364" s="70">
        <f>AH364*(1+FOMesc)*'[1]Book Life'!AE40</f>
        <v>0</v>
      </c>
      <c r="AJ364" s="70">
        <f>AI364*(1+FOMesc)*'[1]Book Life'!AF40</f>
        <v>0</v>
      </c>
      <c r="AK364" s="70">
        <f>AJ364*(1+FOMesc)*'[1]Book Life'!AG40</f>
        <v>0</v>
      </c>
      <c r="AL364" s="70">
        <f>AK364*(1+FOMesc)*'[1]Book Life'!AH40</f>
        <v>0</v>
      </c>
      <c r="AM364" s="70">
        <f>AL364*(1+FOMesc)*'[1]Book Life'!AI40</f>
        <v>0</v>
      </c>
      <c r="AN364" s="70">
        <f>AM364*(1+FOMesc)*'[1]Book Life'!AJ40</f>
        <v>0</v>
      </c>
      <c r="AO364" s="70">
        <f>AN364*(1+FOMesc)*'[1]Book Life'!AK40</f>
        <v>0</v>
      </c>
      <c r="AP364" s="70">
        <f>AO364*(1+FOMesc)*'[1]Book Life'!AL40</f>
        <v>0</v>
      </c>
      <c r="AQ364" s="70">
        <f>AP364*(1+FOMesc)*'[1]Book Life'!AM40</f>
        <v>0</v>
      </c>
      <c r="AR364" s="70">
        <f>AQ364*(1+FOMesc)*'[1]Book Life'!AN40</f>
        <v>0</v>
      </c>
      <c r="AS364" s="70">
        <f>AR364*(1+FOMesc)*'[1]Book Life'!AO40</f>
        <v>0</v>
      </c>
      <c r="AT364" s="70">
        <f>AS364*(1+FOMesc)*'[1]Book Life'!AP40</f>
        <v>0</v>
      </c>
      <c r="AU364" s="70">
        <f>AT364*(1+FOMesc)*'[1]Book Life'!AQ40</f>
        <v>0</v>
      </c>
      <c r="AV364" s="70">
        <f>AU364*(1+FOMesc)*'[1]Book Life'!AR40</f>
        <v>0</v>
      </c>
      <c r="AW364" s="70">
        <f>AV364*(1+FOMesc)*'[1]Book Life'!AS40</f>
        <v>0</v>
      </c>
      <c r="AX364" s="287">
        <f>AW364*(1+FOMesc)*'[1]Book Life'!AT40</f>
        <v>0</v>
      </c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1:59" x14ac:dyDescent="0.3">
      <c r="A365" s="140"/>
      <c r="B365" s="140"/>
      <c r="C365" s="147">
        <f t="shared" si="127"/>
        <v>2032</v>
      </c>
      <c r="D365" s="148">
        <f t="shared" si="128"/>
        <v>0</v>
      </c>
      <c r="E365" s="254"/>
      <c r="F365" s="286"/>
      <c r="G365" s="288"/>
      <c r="H365" s="288"/>
      <c r="I365" s="288"/>
      <c r="J365" s="288"/>
      <c r="K365" s="288"/>
      <c r="L365" s="288"/>
      <c r="M365" s="288"/>
      <c r="N365" s="288"/>
      <c r="O365" s="70">
        <f>$D365*InsRate*'[1]Book Life'!K41</f>
        <v>0</v>
      </c>
      <c r="P365" s="70">
        <f>O365*(1+FOMesc)*'[1]Book Life'!L41</f>
        <v>0</v>
      </c>
      <c r="Q365" s="70">
        <f>P365*(1+FOMesc)*'[1]Book Life'!M41</f>
        <v>0</v>
      </c>
      <c r="R365" s="70">
        <f>Q365*(1+FOMesc)*'[1]Book Life'!N41</f>
        <v>0</v>
      </c>
      <c r="S365" s="70">
        <f>R365*(1+FOMesc)*'[1]Book Life'!O41</f>
        <v>0</v>
      </c>
      <c r="T365" s="70">
        <f>S365*(1+FOMesc)*'[1]Book Life'!P41</f>
        <v>0</v>
      </c>
      <c r="U365" s="70">
        <f>T365*(1+FOMesc)*'[1]Book Life'!Q41</f>
        <v>0</v>
      </c>
      <c r="V365" s="70">
        <f>U365*(1+FOMesc)*'[1]Book Life'!R41</f>
        <v>0</v>
      </c>
      <c r="W365" s="70">
        <f>V365*(1+FOMesc)*'[1]Book Life'!S41</f>
        <v>0</v>
      </c>
      <c r="X365" s="70">
        <f>W365*(1+FOMesc)*'[1]Book Life'!T41</f>
        <v>0</v>
      </c>
      <c r="Y365" s="70">
        <f>X365*(1+FOMesc)*'[1]Book Life'!U41</f>
        <v>0</v>
      </c>
      <c r="Z365" s="70">
        <f>Y365*(1+FOMesc)*'[1]Book Life'!V41</f>
        <v>0</v>
      </c>
      <c r="AA365" s="70">
        <f>Z365*(1+FOMesc)*'[1]Book Life'!W41</f>
        <v>0</v>
      </c>
      <c r="AB365" s="70">
        <f>AA365*(1+FOMesc)*'[1]Book Life'!X41</f>
        <v>0</v>
      </c>
      <c r="AC365" s="70">
        <f>AB365*(1+FOMesc)*'[1]Book Life'!Y41</f>
        <v>0</v>
      </c>
      <c r="AD365" s="70">
        <f>AC365*(1+FOMesc)*'[1]Book Life'!Z41</f>
        <v>0</v>
      </c>
      <c r="AE365" s="70">
        <f>AD365*(1+FOMesc)*'[1]Book Life'!AA41</f>
        <v>0</v>
      </c>
      <c r="AF365" s="70">
        <f>AE365*(1+FOMesc)*'[1]Book Life'!AB41</f>
        <v>0</v>
      </c>
      <c r="AG365" s="70">
        <f>AF365*(1+FOMesc)*'[1]Book Life'!AC41</f>
        <v>0</v>
      </c>
      <c r="AH365" s="70">
        <f>AG365*(1+FOMesc)*'[1]Book Life'!AD41</f>
        <v>0</v>
      </c>
      <c r="AI365" s="70">
        <f>AH365*(1+FOMesc)*'[1]Book Life'!AE41</f>
        <v>0</v>
      </c>
      <c r="AJ365" s="70">
        <f>AI365*(1+FOMesc)*'[1]Book Life'!AF41</f>
        <v>0</v>
      </c>
      <c r="AK365" s="70">
        <f>AJ365*(1+FOMesc)*'[1]Book Life'!AG41</f>
        <v>0</v>
      </c>
      <c r="AL365" s="70">
        <f>AK365*(1+FOMesc)*'[1]Book Life'!AH41</f>
        <v>0</v>
      </c>
      <c r="AM365" s="70">
        <f>AL365*(1+FOMesc)*'[1]Book Life'!AI41</f>
        <v>0</v>
      </c>
      <c r="AN365" s="70">
        <f>AM365*(1+FOMesc)*'[1]Book Life'!AJ41</f>
        <v>0</v>
      </c>
      <c r="AO365" s="70">
        <f>AN365*(1+FOMesc)*'[1]Book Life'!AK41</f>
        <v>0</v>
      </c>
      <c r="AP365" s="70">
        <f>AO365*(1+FOMesc)*'[1]Book Life'!AL41</f>
        <v>0</v>
      </c>
      <c r="AQ365" s="70">
        <f>AP365*(1+FOMesc)*'[1]Book Life'!AM41</f>
        <v>0</v>
      </c>
      <c r="AR365" s="70">
        <f>AQ365*(1+FOMesc)*'[1]Book Life'!AN41</f>
        <v>0</v>
      </c>
      <c r="AS365" s="70">
        <f>AR365*(1+FOMesc)*'[1]Book Life'!AO41</f>
        <v>0</v>
      </c>
      <c r="AT365" s="70">
        <f>AS365*(1+FOMesc)*'[1]Book Life'!AP41</f>
        <v>0</v>
      </c>
      <c r="AU365" s="70">
        <f>AT365*(1+FOMesc)*'[1]Book Life'!AQ41</f>
        <v>0</v>
      </c>
      <c r="AV365" s="70">
        <f>AU365*(1+FOMesc)*'[1]Book Life'!AR41</f>
        <v>0</v>
      </c>
      <c r="AW365" s="70">
        <f>AV365*(1+FOMesc)*'[1]Book Life'!AS41</f>
        <v>0</v>
      </c>
      <c r="AX365" s="287">
        <f>AW365*(1+FOMesc)*'[1]Book Life'!AT41</f>
        <v>0</v>
      </c>
      <c r="AY365" s="6"/>
      <c r="AZ365" s="6"/>
      <c r="BA365" s="6"/>
      <c r="BB365" s="6"/>
      <c r="BC365" s="6"/>
      <c r="BD365" s="6"/>
      <c r="BE365" s="6"/>
      <c r="BF365" s="6"/>
      <c r="BG365" s="6"/>
    </row>
    <row r="366" spans="1:59" x14ac:dyDescent="0.3">
      <c r="A366" s="139"/>
      <c r="B366" s="139"/>
      <c r="C366" s="147">
        <f t="shared" si="127"/>
        <v>2033</v>
      </c>
      <c r="D366" s="148">
        <f t="shared" si="128"/>
        <v>0</v>
      </c>
      <c r="E366" s="254"/>
      <c r="F366" s="286"/>
      <c r="G366" s="288"/>
      <c r="H366" s="288"/>
      <c r="I366" s="288"/>
      <c r="J366" s="288"/>
      <c r="K366" s="288"/>
      <c r="L366" s="288"/>
      <c r="M366" s="288"/>
      <c r="N366" s="288"/>
      <c r="O366" s="288"/>
      <c r="P366" s="70">
        <f>$D366*InsRate*'[1]Book Life'!L42</f>
        <v>0</v>
      </c>
      <c r="Q366" s="70">
        <f>P366*(1+FOMesc)*'[1]Book Life'!M42</f>
        <v>0</v>
      </c>
      <c r="R366" s="70">
        <f>Q366*(1+FOMesc)*'[1]Book Life'!N42</f>
        <v>0</v>
      </c>
      <c r="S366" s="70">
        <f>R366*(1+FOMesc)*'[1]Book Life'!O42</f>
        <v>0</v>
      </c>
      <c r="T366" s="70">
        <f>S366*(1+FOMesc)*'[1]Book Life'!P42</f>
        <v>0</v>
      </c>
      <c r="U366" s="70">
        <f>T366*(1+FOMesc)*'[1]Book Life'!Q42</f>
        <v>0</v>
      </c>
      <c r="V366" s="70">
        <f>U366*(1+FOMesc)*'[1]Book Life'!R42</f>
        <v>0</v>
      </c>
      <c r="W366" s="70">
        <f>V366*(1+FOMesc)*'[1]Book Life'!S42</f>
        <v>0</v>
      </c>
      <c r="X366" s="70">
        <f>W366*(1+FOMesc)*'[1]Book Life'!T42</f>
        <v>0</v>
      </c>
      <c r="Y366" s="70">
        <f>X366*(1+FOMesc)*'[1]Book Life'!U42</f>
        <v>0</v>
      </c>
      <c r="Z366" s="70">
        <f>Y366*(1+FOMesc)*'[1]Book Life'!V42</f>
        <v>0</v>
      </c>
      <c r="AA366" s="70">
        <f>Z366*(1+FOMesc)*'[1]Book Life'!W42</f>
        <v>0</v>
      </c>
      <c r="AB366" s="70">
        <f>AA366*(1+FOMesc)*'[1]Book Life'!X42</f>
        <v>0</v>
      </c>
      <c r="AC366" s="70">
        <f>AB366*(1+FOMesc)*'[1]Book Life'!Y42</f>
        <v>0</v>
      </c>
      <c r="AD366" s="70">
        <f>AC366*(1+FOMesc)*'[1]Book Life'!Z42</f>
        <v>0</v>
      </c>
      <c r="AE366" s="70">
        <f>AD366*(1+FOMesc)*'[1]Book Life'!AA42</f>
        <v>0</v>
      </c>
      <c r="AF366" s="70">
        <f>AE366*(1+FOMesc)*'[1]Book Life'!AB42</f>
        <v>0</v>
      </c>
      <c r="AG366" s="70">
        <f>AF366*(1+FOMesc)*'[1]Book Life'!AC42</f>
        <v>0</v>
      </c>
      <c r="AH366" s="70">
        <f>AG366*(1+FOMesc)*'[1]Book Life'!AD42</f>
        <v>0</v>
      </c>
      <c r="AI366" s="70">
        <f>AH366*(1+FOMesc)*'[1]Book Life'!AE42</f>
        <v>0</v>
      </c>
      <c r="AJ366" s="70">
        <f>AI366*(1+FOMesc)*'[1]Book Life'!AF42</f>
        <v>0</v>
      </c>
      <c r="AK366" s="70">
        <f>AJ366*(1+FOMesc)*'[1]Book Life'!AG42</f>
        <v>0</v>
      </c>
      <c r="AL366" s="70">
        <f>AK366*(1+FOMesc)*'[1]Book Life'!AH42</f>
        <v>0</v>
      </c>
      <c r="AM366" s="70">
        <f>AL366*(1+FOMesc)*'[1]Book Life'!AI42</f>
        <v>0</v>
      </c>
      <c r="AN366" s="70">
        <f>AM366*(1+FOMesc)*'[1]Book Life'!AJ42</f>
        <v>0</v>
      </c>
      <c r="AO366" s="70">
        <f>AN366*(1+FOMesc)*'[1]Book Life'!AK42</f>
        <v>0</v>
      </c>
      <c r="AP366" s="70">
        <f>AO366*(1+FOMesc)*'[1]Book Life'!AL42</f>
        <v>0</v>
      </c>
      <c r="AQ366" s="70">
        <f>AP366*(1+FOMesc)*'[1]Book Life'!AM42</f>
        <v>0</v>
      </c>
      <c r="AR366" s="70">
        <f>AQ366*(1+FOMesc)*'[1]Book Life'!AN42</f>
        <v>0</v>
      </c>
      <c r="AS366" s="70">
        <f>AR366*(1+FOMesc)*'[1]Book Life'!AO42</f>
        <v>0</v>
      </c>
      <c r="AT366" s="70">
        <f>AS366*(1+FOMesc)*'[1]Book Life'!AP42</f>
        <v>0</v>
      </c>
      <c r="AU366" s="70">
        <f>AT366*(1+FOMesc)*'[1]Book Life'!AQ42</f>
        <v>0</v>
      </c>
      <c r="AV366" s="70">
        <f>AU366*(1+FOMesc)*'[1]Book Life'!AR42</f>
        <v>0</v>
      </c>
      <c r="AW366" s="70">
        <f>AV366*(1+FOMesc)*'[1]Book Life'!AS42</f>
        <v>0</v>
      </c>
      <c r="AX366" s="287">
        <f>AW366*(1+FOMesc)*'[1]Book Life'!AT42</f>
        <v>0</v>
      </c>
      <c r="AY366" s="6"/>
      <c r="AZ366" s="6"/>
      <c r="BA366" s="6"/>
      <c r="BB366" s="6"/>
      <c r="BC366" s="6"/>
      <c r="BD366" s="6"/>
      <c r="BE366" s="6"/>
      <c r="BF366" s="6"/>
      <c r="BG366" s="6"/>
    </row>
    <row r="367" spans="1:59" x14ac:dyDescent="0.3">
      <c r="A367" s="139"/>
      <c r="B367" s="139"/>
      <c r="C367" s="147">
        <f t="shared" si="127"/>
        <v>2034</v>
      </c>
      <c r="D367" s="148">
        <f t="shared" si="128"/>
        <v>0</v>
      </c>
      <c r="E367" s="254"/>
      <c r="F367" s="286"/>
      <c r="G367" s="288"/>
      <c r="H367" s="288"/>
      <c r="I367" s="288"/>
      <c r="J367" s="288"/>
      <c r="K367" s="288"/>
      <c r="L367" s="288"/>
      <c r="M367" s="288"/>
      <c r="N367" s="288"/>
      <c r="O367" s="288"/>
      <c r="P367" s="288"/>
      <c r="Q367" s="70">
        <f>$D367*InsRate*'[1]Book Life'!M43</f>
        <v>0</v>
      </c>
      <c r="R367" s="70">
        <f>Q367*(1+FOMesc)*'[1]Book Life'!N43</f>
        <v>0</v>
      </c>
      <c r="S367" s="70">
        <f>R367*(1+FOMesc)*'[1]Book Life'!O43</f>
        <v>0</v>
      </c>
      <c r="T367" s="70">
        <f>S367*(1+FOMesc)*'[1]Book Life'!P43</f>
        <v>0</v>
      </c>
      <c r="U367" s="70">
        <f>T367*(1+FOMesc)*'[1]Book Life'!Q43</f>
        <v>0</v>
      </c>
      <c r="V367" s="70">
        <f>U367*(1+FOMesc)*'[1]Book Life'!R43</f>
        <v>0</v>
      </c>
      <c r="W367" s="70">
        <f>V367*(1+FOMesc)*'[1]Book Life'!S43</f>
        <v>0</v>
      </c>
      <c r="X367" s="70">
        <f>W367*(1+FOMesc)*'[1]Book Life'!T43</f>
        <v>0</v>
      </c>
      <c r="Y367" s="70">
        <f>X367*(1+FOMesc)*'[1]Book Life'!U43</f>
        <v>0</v>
      </c>
      <c r="Z367" s="70">
        <f>Y367*(1+FOMesc)*'[1]Book Life'!V43</f>
        <v>0</v>
      </c>
      <c r="AA367" s="70">
        <f>Z367*(1+FOMesc)*'[1]Book Life'!W43</f>
        <v>0</v>
      </c>
      <c r="AB367" s="70">
        <f>AA367*(1+FOMesc)*'[1]Book Life'!X43</f>
        <v>0</v>
      </c>
      <c r="AC367" s="70">
        <f>AB367*(1+FOMesc)*'[1]Book Life'!Y43</f>
        <v>0</v>
      </c>
      <c r="AD367" s="70">
        <f>AC367*(1+FOMesc)*'[1]Book Life'!Z43</f>
        <v>0</v>
      </c>
      <c r="AE367" s="70">
        <f>AD367*(1+FOMesc)*'[1]Book Life'!AA43</f>
        <v>0</v>
      </c>
      <c r="AF367" s="70">
        <f>AE367*(1+FOMesc)*'[1]Book Life'!AB43</f>
        <v>0</v>
      </c>
      <c r="AG367" s="70">
        <f>AF367*(1+FOMesc)*'[1]Book Life'!AC43</f>
        <v>0</v>
      </c>
      <c r="AH367" s="70">
        <f>AG367*(1+FOMesc)*'[1]Book Life'!AD43</f>
        <v>0</v>
      </c>
      <c r="AI367" s="70">
        <f>AH367*(1+FOMesc)*'[1]Book Life'!AE43</f>
        <v>0</v>
      </c>
      <c r="AJ367" s="70">
        <f>AI367*(1+FOMesc)*'[1]Book Life'!AF43</f>
        <v>0</v>
      </c>
      <c r="AK367" s="70">
        <f>AJ367*(1+FOMesc)*'[1]Book Life'!AG43</f>
        <v>0</v>
      </c>
      <c r="AL367" s="70">
        <f>AK367*(1+FOMesc)*'[1]Book Life'!AH43</f>
        <v>0</v>
      </c>
      <c r="AM367" s="70">
        <f>AL367*(1+FOMesc)*'[1]Book Life'!AI43</f>
        <v>0</v>
      </c>
      <c r="AN367" s="70">
        <f>AM367*(1+FOMesc)*'[1]Book Life'!AJ43</f>
        <v>0</v>
      </c>
      <c r="AO367" s="70">
        <f>AN367*(1+FOMesc)*'[1]Book Life'!AK43</f>
        <v>0</v>
      </c>
      <c r="AP367" s="70">
        <f>AO367*(1+FOMesc)*'[1]Book Life'!AL43</f>
        <v>0</v>
      </c>
      <c r="AQ367" s="70">
        <f>AP367*(1+FOMesc)*'[1]Book Life'!AM43</f>
        <v>0</v>
      </c>
      <c r="AR367" s="70">
        <f>AQ367*(1+FOMesc)*'[1]Book Life'!AN43</f>
        <v>0</v>
      </c>
      <c r="AS367" s="70">
        <f>AR367*(1+FOMesc)*'[1]Book Life'!AO43</f>
        <v>0</v>
      </c>
      <c r="AT367" s="70">
        <f>AS367*(1+FOMesc)*'[1]Book Life'!AP43</f>
        <v>0</v>
      </c>
      <c r="AU367" s="70">
        <f>AT367*(1+FOMesc)*'[1]Book Life'!AQ43</f>
        <v>0</v>
      </c>
      <c r="AV367" s="70">
        <f>AU367*(1+FOMesc)*'[1]Book Life'!AR43</f>
        <v>0</v>
      </c>
      <c r="AW367" s="70">
        <f>AV367*(1+FOMesc)*'[1]Book Life'!AS43</f>
        <v>0</v>
      </c>
      <c r="AX367" s="287">
        <f>AW367*(1+FOMesc)*'[1]Book Life'!AT43</f>
        <v>0</v>
      </c>
      <c r="AY367" s="6"/>
      <c r="AZ367" s="6"/>
      <c r="BA367" s="6"/>
      <c r="BB367" s="6"/>
      <c r="BC367" s="6"/>
      <c r="BD367" s="6"/>
      <c r="BE367" s="6"/>
      <c r="BF367" s="6"/>
      <c r="BG367" s="6"/>
    </row>
    <row r="368" spans="1:59" x14ac:dyDescent="0.3">
      <c r="A368" s="139"/>
      <c r="B368" s="139"/>
      <c r="C368" s="147">
        <f t="shared" si="127"/>
        <v>2035</v>
      </c>
      <c r="D368" s="148">
        <f t="shared" si="128"/>
        <v>0</v>
      </c>
      <c r="E368" s="254"/>
      <c r="F368" s="286"/>
      <c r="G368" s="288"/>
      <c r="H368" s="288"/>
      <c r="I368" s="288"/>
      <c r="J368" s="288"/>
      <c r="K368" s="288"/>
      <c r="L368" s="288"/>
      <c r="M368" s="288"/>
      <c r="N368" s="288"/>
      <c r="O368" s="288"/>
      <c r="P368" s="288"/>
      <c r="Q368" s="288"/>
      <c r="R368" s="70">
        <f>$D368*InsRate*'[1]Book Life'!N44</f>
        <v>0</v>
      </c>
      <c r="S368" s="70">
        <f>R368*(1+FOMesc)*'[1]Book Life'!O44</f>
        <v>0</v>
      </c>
      <c r="T368" s="70">
        <f>S368*(1+FOMesc)*'[1]Book Life'!P44</f>
        <v>0</v>
      </c>
      <c r="U368" s="70">
        <f>T368*(1+FOMesc)*'[1]Book Life'!Q44</f>
        <v>0</v>
      </c>
      <c r="V368" s="70">
        <f>U368*(1+FOMesc)*'[1]Book Life'!R44</f>
        <v>0</v>
      </c>
      <c r="W368" s="70">
        <f>V368*(1+FOMesc)*'[1]Book Life'!S44</f>
        <v>0</v>
      </c>
      <c r="X368" s="70">
        <f>W368*(1+FOMesc)*'[1]Book Life'!T44</f>
        <v>0</v>
      </c>
      <c r="Y368" s="70">
        <f>X368*(1+FOMesc)*'[1]Book Life'!U44</f>
        <v>0</v>
      </c>
      <c r="Z368" s="70">
        <f>Y368*(1+FOMesc)*'[1]Book Life'!V44</f>
        <v>0</v>
      </c>
      <c r="AA368" s="70">
        <f>Z368*(1+FOMesc)*'[1]Book Life'!W44</f>
        <v>0</v>
      </c>
      <c r="AB368" s="70">
        <f>AA368*(1+FOMesc)*'[1]Book Life'!X44</f>
        <v>0</v>
      </c>
      <c r="AC368" s="70">
        <f>AB368*(1+FOMesc)*'[1]Book Life'!Y44</f>
        <v>0</v>
      </c>
      <c r="AD368" s="70">
        <f>AC368*(1+FOMesc)*'[1]Book Life'!Z44</f>
        <v>0</v>
      </c>
      <c r="AE368" s="70">
        <f>AD368*(1+FOMesc)*'[1]Book Life'!AA44</f>
        <v>0</v>
      </c>
      <c r="AF368" s="70">
        <f>AE368*(1+FOMesc)*'[1]Book Life'!AB44</f>
        <v>0</v>
      </c>
      <c r="AG368" s="70">
        <f>AF368*(1+FOMesc)*'[1]Book Life'!AC44</f>
        <v>0</v>
      </c>
      <c r="AH368" s="70">
        <f>AG368*(1+FOMesc)*'[1]Book Life'!AD44</f>
        <v>0</v>
      </c>
      <c r="AI368" s="70">
        <f>AH368*(1+FOMesc)*'[1]Book Life'!AE44</f>
        <v>0</v>
      </c>
      <c r="AJ368" s="70">
        <f>AI368*(1+FOMesc)*'[1]Book Life'!AF44</f>
        <v>0</v>
      </c>
      <c r="AK368" s="70">
        <f>AJ368*(1+FOMesc)*'[1]Book Life'!AG44</f>
        <v>0</v>
      </c>
      <c r="AL368" s="70">
        <f>AK368*(1+FOMesc)*'[1]Book Life'!AH44</f>
        <v>0</v>
      </c>
      <c r="AM368" s="70">
        <f>AL368*(1+FOMesc)*'[1]Book Life'!AI44</f>
        <v>0</v>
      </c>
      <c r="AN368" s="70">
        <f>AM368*(1+FOMesc)*'[1]Book Life'!AJ44</f>
        <v>0</v>
      </c>
      <c r="AO368" s="70">
        <f>AN368*(1+FOMesc)*'[1]Book Life'!AK44</f>
        <v>0</v>
      </c>
      <c r="AP368" s="70">
        <f>AO368*(1+FOMesc)*'[1]Book Life'!AL44</f>
        <v>0</v>
      </c>
      <c r="AQ368" s="70">
        <f>AP368*(1+FOMesc)*'[1]Book Life'!AM44</f>
        <v>0</v>
      </c>
      <c r="AR368" s="70">
        <f>AQ368*(1+FOMesc)*'[1]Book Life'!AN44</f>
        <v>0</v>
      </c>
      <c r="AS368" s="70">
        <f>AR368*(1+FOMesc)*'[1]Book Life'!AO44</f>
        <v>0</v>
      </c>
      <c r="AT368" s="70">
        <f>AS368*(1+FOMesc)*'[1]Book Life'!AP44</f>
        <v>0</v>
      </c>
      <c r="AU368" s="70">
        <f>AT368*(1+FOMesc)*'[1]Book Life'!AQ44</f>
        <v>0</v>
      </c>
      <c r="AV368" s="70">
        <f>AU368*(1+FOMesc)*'[1]Book Life'!AR44</f>
        <v>0</v>
      </c>
      <c r="AW368" s="70">
        <f>AV368*(1+FOMesc)*'[1]Book Life'!AS44</f>
        <v>0</v>
      </c>
      <c r="AX368" s="287">
        <f>AW368*(1+FOMesc)*'[1]Book Life'!AT44</f>
        <v>0</v>
      </c>
      <c r="AY368" s="6"/>
      <c r="AZ368" s="6"/>
      <c r="BA368" s="6"/>
      <c r="BB368" s="6"/>
      <c r="BC368" s="6"/>
      <c r="BD368" s="6"/>
      <c r="BE368" s="6"/>
      <c r="BF368" s="6"/>
      <c r="BG368" s="6"/>
    </row>
    <row r="369" spans="1:59" x14ac:dyDescent="0.3">
      <c r="A369" s="139"/>
      <c r="B369" s="139"/>
      <c r="C369" s="147">
        <f t="shared" si="127"/>
        <v>2036</v>
      </c>
      <c r="D369" s="148">
        <f t="shared" si="128"/>
        <v>0</v>
      </c>
      <c r="E369" s="254"/>
      <c r="F369" s="286"/>
      <c r="G369" s="288"/>
      <c r="H369" s="288"/>
      <c r="I369" s="288"/>
      <c r="J369" s="288"/>
      <c r="K369" s="288"/>
      <c r="L369" s="288"/>
      <c r="M369" s="288"/>
      <c r="N369" s="288"/>
      <c r="O369" s="288"/>
      <c r="P369" s="288"/>
      <c r="Q369" s="288"/>
      <c r="R369" s="288"/>
      <c r="S369" s="70">
        <f>$D369*InsRate*'[1]Book Life'!O45</f>
        <v>0</v>
      </c>
      <c r="T369" s="70">
        <f>S369*(1+FOMesc)*'[1]Book Life'!P45</f>
        <v>0</v>
      </c>
      <c r="U369" s="70">
        <f>T369*(1+FOMesc)*'[1]Book Life'!Q45</f>
        <v>0</v>
      </c>
      <c r="V369" s="70">
        <f>U369*(1+FOMesc)*'[1]Book Life'!R45</f>
        <v>0</v>
      </c>
      <c r="W369" s="70">
        <f>V369*(1+FOMesc)*'[1]Book Life'!S45</f>
        <v>0</v>
      </c>
      <c r="X369" s="70">
        <f>W369*(1+FOMesc)*'[1]Book Life'!T45</f>
        <v>0</v>
      </c>
      <c r="Y369" s="70">
        <f>X369*(1+FOMesc)*'[1]Book Life'!U45</f>
        <v>0</v>
      </c>
      <c r="Z369" s="70">
        <f>Y369*(1+FOMesc)*'[1]Book Life'!V45</f>
        <v>0</v>
      </c>
      <c r="AA369" s="70">
        <f>Z369*(1+FOMesc)*'[1]Book Life'!W45</f>
        <v>0</v>
      </c>
      <c r="AB369" s="70">
        <f>AA369*(1+FOMesc)*'[1]Book Life'!X45</f>
        <v>0</v>
      </c>
      <c r="AC369" s="70">
        <f>AB369*(1+FOMesc)*'[1]Book Life'!Y45</f>
        <v>0</v>
      </c>
      <c r="AD369" s="70">
        <f>AC369*(1+FOMesc)*'[1]Book Life'!Z45</f>
        <v>0</v>
      </c>
      <c r="AE369" s="70">
        <f>AD369*(1+FOMesc)*'[1]Book Life'!AA45</f>
        <v>0</v>
      </c>
      <c r="AF369" s="70">
        <f>AE369*(1+FOMesc)*'[1]Book Life'!AB45</f>
        <v>0</v>
      </c>
      <c r="AG369" s="70">
        <f>AF369*(1+FOMesc)*'[1]Book Life'!AC45</f>
        <v>0</v>
      </c>
      <c r="AH369" s="70">
        <f>AG369*(1+FOMesc)*'[1]Book Life'!AD45</f>
        <v>0</v>
      </c>
      <c r="AI369" s="70">
        <f>AH369*(1+FOMesc)*'[1]Book Life'!AE45</f>
        <v>0</v>
      </c>
      <c r="AJ369" s="70">
        <f>AI369*(1+FOMesc)*'[1]Book Life'!AF45</f>
        <v>0</v>
      </c>
      <c r="AK369" s="70">
        <f>AJ369*(1+FOMesc)*'[1]Book Life'!AG45</f>
        <v>0</v>
      </c>
      <c r="AL369" s="70">
        <f>AK369*(1+FOMesc)*'[1]Book Life'!AH45</f>
        <v>0</v>
      </c>
      <c r="AM369" s="70">
        <f>AL369*(1+FOMesc)*'[1]Book Life'!AI45</f>
        <v>0</v>
      </c>
      <c r="AN369" s="70">
        <f>AM369*(1+FOMesc)*'[1]Book Life'!AJ45</f>
        <v>0</v>
      </c>
      <c r="AO369" s="70">
        <f>AN369*(1+FOMesc)*'[1]Book Life'!AK45</f>
        <v>0</v>
      </c>
      <c r="AP369" s="70">
        <f>AO369*(1+FOMesc)*'[1]Book Life'!AL45</f>
        <v>0</v>
      </c>
      <c r="AQ369" s="70">
        <f>AP369*(1+FOMesc)*'[1]Book Life'!AM45</f>
        <v>0</v>
      </c>
      <c r="AR369" s="70">
        <f>AQ369*(1+FOMesc)*'[1]Book Life'!AN45</f>
        <v>0</v>
      </c>
      <c r="AS369" s="70">
        <f>AR369*(1+FOMesc)*'[1]Book Life'!AO45</f>
        <v>0</v>
      </c>
      <c r="AT369" s="70">
        <f>AS369*(1+FOMesc)*'[1]Book Life'!AP45</f>
        <v>0</v>
      </c>
      <c r="AU369" s="70">
        <f>AT369*(1+FOMesc)*'[1]Book Life'!AQ45</f>
        <v>0</v>
      </c>
      <c r="AV369" s="70">
        <f>AU369*(1+FOMesc)*'[1]Book Life'!AR45</f>
        <v>0</v>
      </c>
      <c r="AW369" s="70">
        <f>AV369*(1+FOMesc)*'[1]Book Life'!AS45</f>
        <v>0</v>
      </c>
      <c r="AX369" s="287">
        <f>AW369*(1+FOMesc)*'[1]Book Life'!AT45</f>
        <v>0</v>
      </c>
      <c r="AY369" s="6"/>
      <c r="AZ369" s="6"/>
      <c r="BA369" s="6"/>
      <c r="BB369" s="6"/>
      <c r="BC369" s="6"/>
      <c r="BD369" s="6"/>
      <c r="BE369" s="6"/>
      <c r="BF369" s="6"/>
      <c r="BG369" s="6"/>
    </row>
    <row r="370" spans="1:59" x14ac:dyDescent="0.3">
      <c r="A370" s="139"/>
      <c r="B370" s="139"/>
      <c r="C370" s="147">
        <f t="shared" si="127"/>
        <v>2037</v>
      </c>
      <c r="D370" s="148">
        <f t="shared" si="128"/>
        <v>0</v>
      </c>
      <c r="E370" s="254"/>
      <c r="F370" s="286"/>
      <c r="G370" s="288"/>
      <c r="H370" s="288"/>
      <c r="I370" s="288"/>
      <c r="J370" s="288"/>
      <c r="K370" s="288"/>
      <c r="L370" s="288"/>
      <c r="M370" s="288"/>
      <c r="N370" s="288"/>
      <c r="O370" s="288"/>
      <c r="P370" s="288"/>
      <c r="Q370" s="288"/>
      <c r="R370" s="288"/>
      <c r="S370" s="288"/>
      <c r="T370" s="70">
        <f>$D370*InsRate*'[1]Book Life'!P46</f>
        <v>0</v>
      </c>
      <c r="U370" s="70">
        <f>T370*(1+FOMesc)*'[1]Book Life'!Q46</f>
        <v>0</v>
      </c>
      <c r="V370" s="70">
        <f>U370*(1+FOMesc)*'[1]Book Life'!R46</f>
        <v>0</v>
      </c>
      <c r="W370" s="70">
        <f>V370*(1+FOMesc)*'[1]Book Life'!S46</f>
        <v>0</v>
      </c>
      <c r="X370" s="70">
        <f>W370*(1+FOMesc)*'[1]Book Life'!T46</f>
        <v>0</v>
      </c>
      <c r="Y370" s="70">
        <f>X370*(1+FOMesc)*'[1]Book Life'!U46</f>
        <v>0</v>
      </c>
      <c r="Z370" s="70">
        <f>Y370*(1+FOMesc)*'[1]Book Life'!V46</f>
        <v>0</v>
      </c>
      <c r="AA370" s="70">
        <f>Z370*(1+FOMesc)*'[1]Book Life'!W46</f>
        <v>0</v>
      </c>
      <c r="AB370" s="70">
        <f>AA370*(1+FOMesc)*'[1]Book Life'!X46</f>
        <v>0</v>
      </c>
      <c r="AC370" s="70">
        <f>AB370*(1+FOMesc)*'[1]Book Life'!Y46</f>
        <v>0</v>
      </c>
      <c r="AD370" s="70">
        <f>AC370*(1+FOMesc)*'[1]Book Life'!Z46</f>
        <v>0</v>
      </c>
      <c r="AE370" s="70">
        <f>AD370*(1+FOMesc)*'[1]Book Life'!AA46</f>
        <v>0</v>
      </c>
      <c r="AF370" s="70">
        <f>AE370*(1+FOMesc)*'[1]Book Life'!AB46</f>
        <v>0</v>
      </c>
      <c r="AG370" s="70">
        <f>AF370*(1+FOMesc)*'[1]Book Life'!AC46</f>
        <v>0</v>
      </c>
      <c r="AH370" s="70">
        <f>AG370*(1+FOMesc)*'[1]Book Life'!AD46</f>
        <v>0</v>
      </c>
      <c r="AI370" s="70">
        <f>AH370*(1+FOMesc)*'[1]Book Life'!AE46</f>
        <v>0</v>
      </c>
      <c r="AJ370" s="70">
        <f>AI370*(1+FOMesc)*'[1]Book Life'!AF46</f>
        <v>0</v>
      </c>
      <c r="AK370" s="70">
        <f>AJ370*(1+FOMesc)*'[1]Book Life'!AG46</f>
        <v>0</v>
      </c>
      <c r="AL370" s="70">
        <f>AK370*(1+FOMesc)*'[1]Book Life'!AH46</f>
        <v>0</v>
      </c>
      <c r="AM370" s="70">
        <f>AL370*(1+FOMesc)*'[1]Book Life'!AI46</f>
        <v>0</v>
      </c>
      <c r="AN370" s="70">
        <f>AM370*(1+FOMesc)*'[1]Book Life'!AJ46</f>
        <v>0</v>
      </c>
      <c r="AO370" s="70">
        <f>AN370*(1+FOMesc)*'[1]Book Life'!AK46</f>
        <v>0</v>
      </c>
      <c r="AP370" s="70">
        <f>AO370*(1+FOMesc)*'[1]Book Life'!AL46</f>
        <v>0</v>
      </c>
      <c r="AQ370" s="70">
        <f>AP370*(1+FOMesc)*'[1]Book Life'!AM46</f>
        <v>0</v>
      </c>
      <c r="AR370" s="70">
        <f>AQ370*(1+FOMesc)*'[1]Book Life'!AN46</f>
        <v>0</v>
      </c>
      <c r="AS370" s="70">
        <f>AR370*(1+FOMesc)*'[1]Book Life'!AO46</f>
        <v>0</v>
      </c>
      <c r="AT370" s="70">
        <f>AS370*(1+FOMesc)*'[1]Book Life'!AP46</f>
        <v>0</v>
      </c>
      <c r="AU370" s="70">
        <f>AT370*(1+FOMesc)*'[1]Book Life'!AQ46</f>
        <v>0</v>
      </c>
      <c r="AV370" s="70">
        <f>AU370*(1+FOMesc)*'[1]Book Life'!AR46</f>
        <v>0</v>
      </c>
      <c r="AW370" s="70">
        <f>AV370*(1+FOMesc)*'[1]Book Life'!AS46</f>
        <v>0</v>
      </c>
      <c r="AX370" s="287">
        <f>AW370*(1+FOMesc)*'[1]Book Life'!AT46</f>
        <v>0</v>
      </c>
      <c r="AY370" s="6"/>
      <c r="AZ370" s="6"/>
      <c r="BA370" s="6"/>
      <c r="BB370" s="6"/>
      <c r="BC370" s="6"/>
      <c r="BD370" s="6"/>
      <c r="BE370" s="6"/>
      <c r="BF370" s="6"/>
      <c r="BG370" s="6"/>
    </row>
    <row r="371" spans="1:59" x14ac:dyDescent="0.3">
      <c r="A371" s="139"/>
      <c r="B371" s="139"/>
      <c r="C371" s="147">
        <f t="shared" si="127"/>
        <v>2038</v>
      </c>
      <c r="D371" s="148">
        <f t="shared" si="128"/>
        <v>0</v>
      </c>
      <c r="E371" s="254"/>
      <c r="F371" s="286"/>
      <c r="G371" s="288"/>
      <c r="H371" s="288"/>
      <c r="I371" s="288"/>
      <c r="J371" s="288"/>
      <c r="K371" s="288"/>
      <c r="L371" s="288"/>
      <c r="M371" s="288"/>
      <c r="N371" s="288"/>
      <c r="O371" s="288"/>
      <c r="P371" s="288"/>
      <c r="Q371" s="288"/>
      <c r="R371" s="288"/>
      <c r="S371" s="288"/>
      <c r="T371" s="288"/>
      <c r="U371" s="70">
        <f>$D371*InsRate*'[1]Book Life'!Q47</f>
        <v>0</v>
      </c>
      <c r="V371" s="70">
        <f>U371*(1+FOMesc)*'[1]Book Life'!R47</f>
        <v>0</v>
      </c>
      <c r="W371" s="70">
        <f>V371*(1+FOMesc)*'[1]Book Life'!S47</f>
        <v>0</v>
      </c>
      <c r="X371" s="70">
        <f>W371*(1+FOMesc)*'[1]Book Life'!T47</f>
        <v>0</v>
      </c>
      <c r="Y371" s="70">
        <f>X371*(1+FOMesc)*'[1]Book Life'!U47</f>
        <v>0</v>
      </c>
      <c r="Z371" s="70">
        <f>Y371*(1+FOMesc)*'[1]Book Life'!V47</f>
        <v>0</v>
      </c>
      <c r="AA371" s="70">
        <f>Z371*(1+FOMesc)*'[1]Book Life'!W47</f>
        <v>0</v>
      </c>
      <c r="AB371" s="70">
        <f>AA371*(1+FOMesc)*'[1]Book Life'!X47</f>
        <v>0</v>
      </c>
      <c r="AC371" s="70">
        <f>AB371*(1+FOMesc)*'[1]Book Life'!Y47</f>
        <v>0</v>
      </c>
      <c r="AD371" s="70">
        <f>AC371*(1+FOMesc)*'[1]Book Life'!Z47</f>
        <v>0</v>
      </c>
      <c r="AE371" s="70">
        <f>AD371*(1+FOMesc)*'[1]Book Life'!AA47</f>
        <v>0</v>
      </c>
      <c r="AF371" s="70">
        <f>AE371*(1+FOMesc)*'[1]Book Life'!AB47</f>
        <v>0</v>
      </c>
      <c r="AG371" s="70">
        <f>AF371*(1+FOMesc)*'[1]Book Life'!AC47</f>
        <v>0</v>
      </c>
      <c r="AH371" s="70">
        <f>AG371*(1+FOMesc)*'[1]Book Life'!AD47</f>
        <v>0</v>
      </c>
      <c r="AI371" s="70">
        <f>AH371*(1+FOMesc)*'[1]Book Life'!AE47</f>
        <v>0</v>
      </c>
      <c r="AJ371" s="70">
        <f>AI371*(1+FOMesc)*'[1]Book Life'!AF47</f>
        <v>0</v>
      </c>
      <c r="AK371" s="70">
        <f>AJ371*(1+FOMesc)*'[1]Book Life'!AG47</f>
        <v>0</v>
      </c>
      <c r="AL371" s="70">
        <f>AK371*(1+FOMesc)*'[1]Book Life'!AH47</f>
        <v>0</v>
      </c>
      <c r="AM371" s="70">
        <f>AL371*(1+FOMesc)*'[1]Book Life'!AI47</f>
        <v>0</v>
      </c>
      <c r="AN371" s="70">
        <f>AM371*(1+FOMesc)*'[1]Book Life'!AJ47</f>
        <v>0</v>
      </c>
      <c r="AO371" s="70">
        <f>AN371*(1+FOMesc)*'[1]Book Life'!AK47</f>
        <v>0</v>
      </c>
      <c r="AP371" s="70">
        <f>AO371*(1+FOMesc)*'[1]Book Life'!AL47</f>
        <v>0</v>
      </c>
      <c r="AQ371" s="70">
        <f>AP371*(1+FOMesc)*'[1]Book Life'!AM47</f>
        <v>0</v>
      </c>
      <c r="AR371" s="70">
        <f>AQ371*(1+FOMesc)*'[1]Book Life'!AN47</f>
        <v>0</v>
      </c>
      <c r="AS371" s="70">
        <f>AR371*(1+FOMesc)*'[1]Book Life'!AO47</f>
        <v>0</v>
      </c>
      <c r="AT371" s="70">
        <f>AS371*(1+FOMesc)*'[1]Book Life'!AP47</f>
        <v>0</v>
      </c>
      <c r="AU371" s="70">
        <f>AT371*(1+FOMesc)*'[1]Book Life'!AQ47</f>
        <v>0</v>
      </c>
      <c r="AV371" s="70">
        <f>AU371*(1+FOMesc)*'[1]Book Life'!AR47</f>
        <v>0</v>
      </c>
      <c r="AW371" s="70">
        <f>AV371*(1+FOMesc)*'[1]Book Life'!AS47</f>
        <v>0</v>
      </c>
      <c r="AX371" s="287">
        <f>AW371*(1+FOMesc)*'[1]Book Life'!AT47</f>
        <v>0</v>
      </c>
      <c r="AY371" s="6"/>
      <c r="AZ371" s="6"/>
      <c r="BA371" s="6"/>
      <c r="BB371" s="6"/>
      <c r="BC371" s="6"/>
      <c r="BD371" s="6"/>
      <c r="BE371" s="6"/>
      <c r="BF371" s="6"/>
      <c r="BG371" s="6"/>
    </row>
    <row r="372" spans="1:59" x14ac:dyDescent="0.3">
      <c r="A372" s="139"/>
      <c r="B372" s="139"/>
      <c r="C372" s="147">
        <f t="shared" si="127"/>
        <v>2039</v>
      </c>
      <c r="D372" s="148">
        <f t="shared" si="128"/>
        <v>0</v>
      </c>
      <c r="E372" s="254"/>
      <c r="F372" s="286"/>
      <c r="G372" s="288"/>
      <c r="H372" s="288"/>
      <c r="I372" s="288"/>
      <c r="J372" s="288"/>
      <c r="K372" s="288"/>
      <c r="L372" s="288"/>
      <c r="M372" s="288"/>
      <c r="N372" s="288"/>
      <c r="O372" s="288"/>
      <c r="P372" s="288"/>
      <c r="Q372" s="288"/>
      <c r="R372" s="288"/>
      <c r="S372" s="288"/>
      <c r="T372" s="288"/>
      <c r="U372" s="288"/>
      <c r="V372" s="70">
        <f>$D372*InsRate*'[1]Book Life'!R48</f>
        <v>0</v>
      </c>
      <c r="W372" s="70">
        <f>V372*(1+FOMesc)*'[1]Book Life'!S48</f>
        <v>0</v>
      </c>
      <c r="X372" s="70">
        <f>W372*(1+FOMesc)*'[1]Book Life'!T48</f>
        <v>0</v>
      </c>
      <c r="Y372" s="70">
        <f>X372*(1+FOMesc)*'[1]Book Life'!U48</f>
        <v>0</v>
      </c>
      <c r="Z372" s="70">
        <f>Y372*(1+FOMesc)*'[1]Book Life'!V48</f>
        <v>0</v>
      </c>
      <c r="AA372" s="70">
        <f>Z372*(1+FOMesc)*'[1]Book Life'!W48</f>
        <v>0</v>
      </c>
      <c r="AB372" s="70">
        <f>AA372*(1+FOMesc)*'[1]Book Life'!X48</f>
        <v>0</v>
      </c>
      <c r="AC372" s="70">
        <f>AB372*(1+FOMesc)*'[1]Book Life'!Y48</f>
        <v>0</v>
      </c>
      <c r="AD372" s="70">
        <f>AC372*(1+FOMesc)*'[1]Book Life'!Z48</f>
        <v>0</v>
      </c>
      <c r="AE372" s="70">
        <f>AD372*(1+FOMesc)*'[1]Book Life'!AA48</f>
        <v>0</v>
      </c>
      <c r="AF372" s="70">
        <f>AE372*(1+FOMesc)*'[1]Book Life'!AB48</f>
        <v>0</v>
      </c>
      <c r="AG372" s="70">
        <f>AF372*(1+FOMesc)*'[1]Book Life'!AC48</f>
        <v>0</v>
      </c>
      <c r="AH372" s="70">
        <f>AG372*(1+FOMesc)*'[1]Book Life'!AD48</f>
        <v>0</v>
      </c>
      <c r="AI372" s="70">
        <f>AH372*(1+FOMesc)*'[1]Book Life'!AE48</f>
        <v>0</v>
      </c>
      <c r="AJ372" s="70">
        <f>AI372*(1+FOMesc)*'[1]Book Life'!AF48</f>
        <v>0</v>
      </c>
      <c r="AK372" s="70">
        <f>AJ372*(1+FOMesc)*'[1]Book Life'!AG48</f>
        <v>0</v>
      </c>
      <c r="AL372" s="70">
        <f>AK372*(1+FOMesc)*'[1]Book Life'!AH48</f>
        <v>0</v>
      </c>
      <c r="AM372" s="70">
        <f>AL372*(1+FOMesc)*'[1]Book Life'!AI48</f>
        <v>0</v>
      </c>
      <c r="AN372" s="70">
        <f>AM372*(1+FOMesc)*'[1]Book Life'!AJ48</f>
        <v>0</v>
      </c>
      <c r="AO372" s="70">
        <f>AN372*(1+FOMesc)*'[1]Book Life'!AK48</f>
        <v>0</v>
      </c>
      <c r="AP372" s="70">
        <f>AO372*(1+FOMesc)*'[1]Book Life'!AL48</f>
        <v>0</v>
      </c>
      <c r="AQ372" s="70">
        <f>AP372*(1+FOMesc)*'[1]Book Life'!AM48</f>
        <v>0</v>
      </c>
      <c r="AR372" s="70">
        <f>AQ372*(1+FOMesc)*'[1]Book Life'!AN48</f>
        <v>0</v>
      </c>
      <c r="AS372" s="70">
        <f>AR372*(1+FOMesc)*'[1]Book Life'!AO48</f>
        <v>0</v>
      </c>
      <c r="AT372" s="70">
        <f>AS372*(1+FOMesc)*'[1]Book Life'!AP48</f>
        <v>0</v>
      </c>
      <c r="AU372" s="70">
        <f>AT372*(1+FOMesc)*'[1]Book Life'!AQ48</f>
        <v>0</v>
      </c>
      <c r="AV372" s="70">
        <f>AU372*(1+FOMesc)*'[1]Book Life'!AR48</f>
        <v>0</v>
      </c>
      <c r="AW372" s="70">
        <f>AV372*(1+FOMesc)*'[1]Book Life'!AS48</f>
        <v>0</v>
      </c>
      <c r="AX372" s="287">
        <f>AW372*(1+FOMesc)*'[1]Book Life'!AT48</f>
        <v>0</v>
      </c>
      <c r="AY372" s="6"/>
      <c r="AZ372" s="6"/>
      <c r="BA372" s="6"/>
      <c r="BB372" s="6"/>
      <c r="BC372" s="6"/>
      <c r="BD372" s="6"/>
      <c r="BE372" s="6"/>
      <c r="BF372" s="6"/>
      <c r="BG372" s="6"/>
    </row>
    <row r="373" spans="1:59" x14ac:dyDescent="0.3">
      <c r="A373" s="139"/>
      <c r="B373" s="139"/>
      <c r="C373" s="147">
        <f t="shared" si="127"/>
        <v>2040</v>
      </c>
      <c r="D373" s="148">
        <f t="shared" si="128"/>
        <v>0</v>
      </c>
      <c r="E373" s="254"/>
      <c r="F373" s="286"/>
      <c r="G373" s="288"/>
      <c r="H373" s="288"/>
      <c r="I373" s="288"/>
      <c r="J373" s="288"/>
      <c r="K373" s="288"/>
      <c r="L373" s="288"/>
      <c r="M373" s="288"/>
      <c r="N373" s="288"/>
      <c r="O373" s="288"/>
      <c r="P373" s="288"/>
      <c r="Q373" s="288"/>
      <c r="R373" s="288"/>
      <c r="S373" s="288"/>
      <c r="T373" s="288"/>
      <c r="U373" s="288"/>
      <c r="V373" s="288"/>
      <c r="W373" s="70">
        <f>$D373*InsRate*'[1]Book Life'!S49</f>
        <v>0</v>
      </c>
      <c r="X373" s="70">
        <f>W373*(1+FOMesc)*'[1]Book Life'!T49</f>
        <v>0</v>
      </c>
      <c r="Y373" s="70">
        <f>X373*(1+FOMesc)*'[1]Book Life'!U49</f>
        <v>0</v>
      </c>
      <c r="Z373" s="70">
        <f>Y373*(1+FOMesc)*'[1]Book Life'!V49</f>
        <v>0</v>
      </c>
      <c r="AA373" s="70">
        <f>Z373*(1+FOMesc)*'[1]Book Life'!W49</f>
        <v>0</v>
      </c>
      <c r="AB373" s="70">
        <f>AA373*(1+FOMesc)*'[1]Book Life'!X49</f>
        <v>0</v>
      </c>
      <c r="AC373" s="70">
        <f>AB373*(1+FOMesc)*'[1]Book Life'!Y49</f>
        <v>0</v>
      </c>
      <c r="AD373" s="70">
        <f>AC373*(1+FOMesc)*'[1]Book Life'!Z49</f>
        <v>0</v>
      </c>
      <c r="AE373" s="70">
        <f>AD373*(1+FOMesc)*'[1]Book Life'!AA49</f>
        <v>0</v>
      </c>
      <c r="AF373" s="70">
        <f>AE373*(1+FOMesc)*'[1]Book Life'!AB49</f>
        <v>0</v>
      </c>
      <c r="AG373" s="70">
        <f>AF373*(1+FOMesc)*'[1]Book Life'!AC49</f>
        <v>0</v>
      </c>
      <c r="AH373" s="70">
        <f>AG373*(1+FOMesc)*'[1]Book Life'!AD49</f>
        <v>0</v>
      </c>
      <c r="AI373" s="70">
        <f>AH373*(1+FOMesc)*'[1]Book Life'!AE49</f>
        <v>0</v>
      </c>
      <c r="AJ373" s="70">
        <f>AI373*(1+FOMesc)*'[1]Book Life'!AF49</f>
        <v>0</v>
      </c>
      <c r="AK373" s="70">
        <f>AJ373*(1+FOMesc)*'[1]Book Life'!AG49</f>
        <v>0</v>
      </c>
      <c r="AL373" s="70">
        <f>AK373*(1+FOMesc)*'[1]Book Life'!AH49</f>
        <v>0</v>
      </c>
      <c r="AM373" s="70">
        <f>AL373*(1+FOMesc)*'[1]Book Life'!AI49</f>
        <v>0</v>
      </c>
      <c r="AN373" s="70">
        <f>AM373*(1+FOMesc)*'[1]Book Life'!AJ49</f>
        <v>0</v>
      </c>
      <c r="AO373" s="70">
        <f>AN373*(1+FOMesc)*'[1]Book Life'!AK49</f>
        <v>0</v>
      </c>
      <c r="AP373" s="70">
        <f>AO373*(1+FOMesc)*'[1]Book Life'!AL49</f>
        <v>0</v>
      </c>
      <c r="AQ373" s="70">
        <f>AP373*(1+FOMesc)*'[1]Book Life'!AM49</f>
        <v>0</v>
      </c>
      <c r="AR373" s="70">
        <f>AQ373*(1+FOMesc)*'[1]Book Life'!AN49</f>
        <v>0</v>
      </c>
      <c r="AS373" s="70">
        <f>AR373*(1+FOMesc)*'[1]Book Life'!AO49</f>
        <v>0</v>
      </c>
      <c r="AT373" s="70">
        <f>AS373*(1+FOMesc)*'[1]Book Life'!AP49</f>
        <v>0</v>
      </c>
      <c r="AU373" s="70">
        <f>AT373*(1+FOMesc)*'[1]Book Life'!AQ49</f>
        <v>0</v>
      </c>
      <c r="AV373" s="70">
        <f>AU373*(1+FOMesc)*'[1]Book Life'!AR49</f>
        <v>0</v>
      </c>
      <c r="AW373" s="70">
        <f>AV373*(1+FOMesc)*'[1]Book Life'!AS49</f>
        <v>0</v>
      </c>
      <c r="AX373" s="287">
        <f>AW373*(1+FOMesc)*'[1]Book Life'!AT49</f>
        <v>0</v>
      </c>
      <c r="AY373" s="6"/>
      <c r="AZ373" s="6"/>
      <c r="BA373" s="6"/>
      <c r="BB373" s="6"/>
      <c r="BC373" s="6"/>
      <c r="BD373" s="6"/>
      <c r="BE373" s="6"/>
      <c r="BF373" s="6"/>
      <c r="BG373" s="6"/>
    </row>
    <row r="374" spans="1:59" x14ac:dyDescent="0.3">
      <c r="A374" s="139"/>
      <c r="B374" s="139"/>
      <c r="C374" s="147">
        <f t="shared" si="127"/>
        <v>2041</v>
      </c>
      <c r="D374" s="148">
        <f t="shared" si="128"/>
        <v>0</v>
      </c>
      <c r="E374" s="254"/>
      <c r="F374" s="286"/>
      <c r="G374" s="288"/>
      <c r="H374" s="288"/>
      <c r="I374" s="288"/>
      <c r="J374" s="288"/>
      <c r="K374" s="288"/>
      <c r="L374" s="288"/>
      <c r="M374" s="288"/>
      <c r="N374" s="288"/>
      <c r="O374" s="288"/>
      <c r="P374" s="288"/>
      <c r="Q374" s="288"/>
      <c r="R374" s="288"/>
      <c r="S374" s="288"/>
      <c r="T374" s="288"/>
      <c r="U374" s="288"/>
      <c r="V374" s="288"/>
      <c r="W374" s="288"/>
      <c r="X374" s="70">
        <f>$D374*InsRate*'[1]Book Life'!T50</f>
        <v>0</v>
      </c>
      <c r="Y374" s="70">
        <f>X374*(1+FOMesc)*'[1]Book Life'!U50</f>
        <v>0</v>
      </c>
      <c r="Z374" s="70">
        <f>Y374*(1+FOMesc)*'[1]Book Life'!V50</f>
        <v>0</v>
      </c>
      <c r="AA374" s="70">
        <f>Z374*(1+FOMesc)*'[1]Book Life'!W50</f>
        <v>0</v>
      </c>
      <c r="AB374" s="70">
        <f>AA374*(1+FOMesc)*'[1]Book Life'!X50</f>
        <v>0</v>
      </c>
      <c r="AC374" s="70">
        <f>AB374*(1+FOMesc)*'[1]Book Life'!Y50</f>
        <v>0</v>
      </c>
      <c r="AD374" s="70">
        <f>AC374*(1+FOMesc)*'[1]Book Life'!Z50</f>
        <v>0</v>
      </c>
      <c r="AE374" s="70">
        <f>AD374*(1+FOMesc)*'[1]Book Life'!AA50</f>
        <v>0</v>
      </c>
      <c r="AF374" s="70">
        <f>AE374*(1+FOMesc)*'[1]Book Life'!AB50</f>
        <v>0</v>
      </c>
      <c r="AG374" s="70">
        <f>AF374*(1+FOMesc)*'[1]Book Life'!AC50</f>
        <v>0</v>
      </c>
      <c r="AH374" s="70">
        <f>AG374*(1+FOMesc)*'[1]Book Life'!AD50</f>
        <v>0</v>
      </c>
      <c r="AI374" s="70">
        <f>AH374*(1+FOMesc)*'[1]Book Life'!AE50</f>
        <v>0</v>
      </c>
      <c r="AJ374" s="70">
        <f>AI374*(1+FOMesc)*'[1]Book Life'!AF50</f>
        <v>0</v>
      </c>
      <c r="AK374" s="70">
        <f>AJ374*(1+FOMesc)*'[1]Book Life'!AG50</f>
        <v>0</v>
      </c>
      <c r="AL374" s="70">
        <f>AK374*(1+FOMesc)*'[1]Book Life'!AH50</f>
        <v>0</v>
      </c>
      <c r="AM374" s="70">
        <f>AL374*(1+FOMesc)*'[1]Book Life'!AI50</f>
        <v>0</v>
      </c>
      <c r="AN374" s="70">
        <f>AM374*(1+FOMesc)*'[1]Book Life'!AJ50</f>
        <v>0</v>
      </c>
      <c r="AO374" s="70">
        <f>AN374*(1+FOMesc)*'[1]Book Life'!AK50</f>
        <v>0</v>
      </c>
      <c r="AP374" s="70">
        <f>AO374*(1+FOMesc)*'[1]Book Life'!AL50</f>
        <v>0</v>
      </c>
      <c r="AQ374" s="70">
        <f>AP374*(1+FOMesc)*'[1]Book Life'!AM50</f>
        <v>0</v>
      </c>
      <c r="AR374" s="70">
        <f>AQ374*(1+FOMesc)*'[1]Book Life'!AN50</f>
        <v>0</v>
      </c>
      <c r="AS374" s="70">
        <f>AR374*(1+FOMesc)*'[1]Book Life'!AO50</f>
        <v>0</v>
      </c>
      <c r="AT374" s="70">
        <f>AS374*(1+FOMesc)*'[1]Book Life'!AP50</f>
        <v>0</v>
      </c>
      <c r="AU374" s="70">
        <f>AT374*(1+FOMesc)*'[1]Book Life'!AQ50</f>
        <v>0</v>
      </c>
      <c r="AV374" s="70">
        <f>AU374*(1+FOMesc)*'[1]Book Life'!AR50</f>
        <v>0</v>
      </c>
      <c r="AW374" s="70">
        <f>AV374*(1+FOMesc)*'[1]Book Life'!AS50</f>
        <v>0</v>
      </c>
      <c r="AX374" s="287">
        <f>AW374*(1+FOMesc)*'[1]Book Life'!AT50</f>
        <v>0</v>
      </c>
      <c r="AY374" s="6"/>
      <c r="AZ374" s="6"/>
      <c r="BA374" s="6"/>
      <c r="BB374" s="6"/>
      <c r="BC374" s="6"/>
      <c r="BD374" s="6"/>
      <c r="BE374" s="6"/>
      <c r="BF374" s="6"/>
      <c r="BG374" s="6"/>
    </row>
    <row r="375" spans="1:59" x14ac:dyDescent="0.3">
      <c r="A375" s="139"/>
      <c r="B375" s="139"/>
      <c r="C375" s="153">
        <f t="shared" si="127"/>
        <v>2042</v>
      </c>
      <c r="D375" s="154">
        <f t="shared" si="128"/>
        <v>0</v>
      </c>
      <c r="E375" s="254"/>
      <c r="F375" s="289"/>
      <c r="G375" s="290"/>
      <c r="H375" s="290"/>
      <c r="I375" s="290"/>
      <c r="J375" s="290"/>
      <c r="K375" s="290"/>
      <c r="L375" s="290"/>
      <c r="M375" s="290"/>
      <c r="N375" s="290"/>
      <c r="O375" s="290"/>
      <c r="P375" s="290"/>
      <c r="Q375" s="290"/>
      <c r="R375" s="290"/>
      <c r="S375" s="290"/>
      <c r="T375" s="290"/>
      <c r="U375" s="290"/>
      <c r="V375" s="290"/>
      <c r="W375" s="290"/>
      <c r="X375" s="290"/>
      <c r="Y375" s="70">
        <f>$D375*InsRate*'[1]Book Life'!U51</f>
        <v>0</v>
      </c>
      <c r="Z375" s="70">
        <f>Y375*(1+FOMesc)*'[1]Book Life'!V51</f>
        <v>0</v>
      </c>
      <c r="AA375" s="70">
        <f>Z375*(1+FOMesc)*'[1]Book Life'!W51</f>
        <v>0</v>
      </c>
      <c r="AB375" s="70">
        <f>AA375*(1+FOMesc)*'[1]Book Life'!X51</f>
        <v>0</v>
      </c>
      <c r="AC375" s="70">
        <f>AB375*(1+FOMesc)*'[1]Book Life'!Y51</f>
        <v>0</v>
      </c>
      <c r="AD375" s="70">
        <f>AC375*(1+FOMesc)*'[1]Book Life'!Z51</f>
        <v>0</v>
      </c>
      <c r="AE375" s="70">
        <f>AD375*(1+FOMesc)*'[1]Book Life'!AA51</f>
        <v>0</v>
      </c>
      <c r="AF375" s="70">
        <f>AE375*(1+FOMesc)*'[1]Book Life'!AB51</f>
        <v>0</v>
      </c>
      <c r="AG375" s="70">
        <f>AF375*(1+FOMesc)*'[1]Book Life'!AC51</f>
        <v>0</v>
      </c>
      <c r="AH375" s="70">
        <f>AG375*(1+FOMesc)*'[1]Book Life'!AD51</f>
        <v>0</v>
      </c>
      <c r="AI375" s="70">
        <f>AH375*(1+FOMesc)*'[1]Book Life'!AE51</f>
        <v>0</v>
      </c>
      <c r="AJ375" s="70">
        <f>AI375*(1+FOMesc)*'[1]Book Life'!AF51</f>
        <v>0</v>
      </c>
      <c r="AK375" s="70">
        <f>AJ375*(1+FOMesc)*'[1]Book Life'!AG51</f>
        <v>0</v>
      </c>
      <c r="AL375" s="70">
        <f>AK375*(1+FOMesc)*'[1]Book Life'!AH51</f>
        <v>0</v>
      </c>
      <c r="AM375" s="70">
        <f>AL375*(1+FOMesc)*'[1]Book Life'!AI51</f>
        <v>0</v>
      </c>
      <c r="AN375" s="70">
        <f>AM375*(1+FOMesc)*'[1]Book Life'!AJ51</f>
        <v>0</v>
      </c>
      <c r="AO375" s="70">
        <f>AN375*(1+FOMesc)*'[1]Book Life'!AK51</f>
        <v>0</v>
      </c>
      <c r="AP375" s="70">
        <f>AO375*(1+FOMesc)*'[1]Book Life'!AL51</f>
        <v>0</v>
      </c>
      <c r="AQ375" s="70">
        <f>AP375*(1+FOMesc)*'[1]Book Life'!AM51</f>
        <v>0</v>
      </c>
      <c r="AR375" s="70">
        <f>AQ375*(1+FOMesc)*'[1]Book Life'!AN51</f>
        <v>0</v>
      </c>
      <c r="AS375" s="70">
        <f>AR375*(1+FOMesc)*'[1]Book Life'!AO51</f>
        <v>0</v>
      </c>
      <c r="AT375" s="70">
        <f>AS375*(1+FOMesc)*'[1]Book Life'!AP51</f>
        <v>0</v>
      </c>
      <c r="AU375" s="70">
        <f>AT375*(1+FOMesc)*'[1]Book Life'!AQ51</f>
        <v>0</v>
      </c>
      <c r="AV375" s="70">
        <f>AU375*(1+FOMesc)*'[1]Book Life'!AR51</f>
        <v>0</v>
      </c>
      <c r="AW375" s="70">
        <f>AV375*(1+FOMesc)*'[1]Book Life'!AS51</f>
        <v>0</v>
      </c>
      <c r="AX375" s="287">
        <f>AW375*(1+FOMesc)*'[1]Book Life'!AT51</f>
        <v>0</v>
      </c>
      <c r="AY375" s="6"/>
      <c r="AZ375" s="6"/>
      <c r="BA375" s="6"/>
      <c r="BB375" s="6"/>
      <c r="BC375" s="6"/>
      <c r="BD375" s="6"/>
      <c r="BE375" s="6"/>
      <c r="BF375" s="6"/>
      <c r="BG375" s="6"/>
    </row>
    <row r="376" spans="1:59" x14ac:dyDescent="0.3">
      <c r="A376" s="139"/>
      <c r="B376" s="139"/>
      <c r="C376" s="272" t="s">
        <v>67</v>
      </c>
      <c r="D376" s="273"/>
      <c r="E376" s="238"/>
      <c r="F376" s="274">
        <f t="shared" ref="F376:AX376" si="129">SUM(F356:F375)</f>
        <v>0</v>
      </c>
      <c r="G376" s="275">
        <f t="shared" si="129"/>
        <v>0</v>
      </c>
      <c r="H376" s="275">
        <f t="shared" si="129"/>
        <v>51.240446931357873</v>
      </c>
      <c r="I376" s="275">
        <f t="shared" si="129"/>
        <v>52.521458104641816</v>
      </c>
      <c r="J376" s="275">
        <f t="shared" si="129"/>
        <v>53.834494557257855</v>
      </c>
      <c r="K376" s="276">
        <f t="shared" si="129"/>
        <v>55.180356921189293</v>
      </c>
      <c r="L376" s="276">
        <f t="shared" si="129"/>
        <v>56.559865844219019</v>
      </c>
      <c r="M376" s="276">
        <f t="shared" si="129"/>
        <v>57.973862490324485</v>
      </c>
      <c r="N376" s="276">
        <f t="shared" si="129"/>
        <v>59.423209052582592</v>
      </c>
      <c r="O376" s="276">
        <f t="shared" si="129"/>
        <v>60.908789278897153</v>
      </c>
      <c r="P376" s="276">
        <f t="shared" si="129"/>
        <v>62.431509010869576</v>
      </c>
      <c r="Q376" s="276">
        <f t="shared" si="129"/>
        <v>63.992296736141313</v>
      </c>
      <c r="R376" s="276">
        <f t="shared" si="129"/>
        <v>65.592104154544842</v>
      </c>
      <c r="S376" s="276">
        <f t="shared" si="129"/>
        <v>67.231906758408456</v>
      </c>
      <c r="T376" s="276">
        <f t="shared" si="129"/>
        <v>68.912704427368666</v>
      </c>
      <c r="U376" s="276">
        <f t="shared" si="129"/>
        <v>70.635522038052883</v>
      </c>
      <c r="V376" s="276">
        <f t="shared" si="129"/>
        <v>72.401410089004202</v>
      </c>
      <c r="W376" s="276">
        <f t="shared" si="129"/>
        <v>74.211445341229293</v>
      </c>
      <c r="X376" s="276">
        <f t="shared" si="129"/>
        <v>76.066731474760019</v>
      </c>
      <c r="Y376" s="276">
        <f t="shared" si="129"/>
        <v>77.968399761629016</v>
      </c>
      <c r="Z376" s="276">
        <f t="shared" si="129"/>
        <v>79.91760975566973</v>
      </c>
      <c r="AA376" s="276">
        <f t="shared" si="129"/>
        <v>81.915549999561463</v>
      </c>
      <c r="AB376" s="276">
        <f t="shared" si="129"/>
        <v>83.963438749550491</v>
      </c>
      <c r="AC376" s="276">
        <f t="shared" si="129"/>
        <v>86.062524718289239</v>
      </c>
      <c r="AD376" s="276">
        <f t="shared" si="129"/>
        <v>88.214087836246463</v>
      </c>
      <c r="AE376" s="276">
        <f t="shared" si="129"/>
        <v>90.419440032152622</v>
      </c>
      <c r="AF376" s="276">
        <f t="shared" si="129"/>
        <v>92.679926032956431</v>
      </c>
      <c r="AG376" s="276">
        <f t="shared" si="129"/>
        <v>94.996924183780337</v>
      </c>
      <c r="AH376" s="276">
        <f t="shared" si="129"/>
        <v>97.371847288374838</v>
      </c>
      <c r="AI376" s="276">
        <f t="shared" si="129"/>
        <v>99.806143470584203</v>
      </c>
      <c r="AJ376" s="276">
        <f t="shared" si="129"/>
        <v>102.3012970573488</v>
      </c>
      <c r="AK376" s="276">
        <f t="shared" si="129"/>
        <v>104.85882948378251</v>
      </c>
      <c r="AL376" s="276">
        <f t="shared" si="129"/>
        <v>0</v>
      </c>
      <c r="AM376" s="276">
        <f t="shared" si="129"/>
        <v>0</v>
      </c>
      <c r="AN376" s="276">
        <f t="shared" si="129"/>
        <v>0</v>
      </c>
      <c r="AO376" s="276">
        <f t="shared" si="129"/>
        <v>0</v>
      </c>
      <c r="AP376" s="276">
        <f t="shared" si="129"/>
        <v>0</v>
      </c>
      <c r="AQ376" s="276">
        <f t="shared" si="129"/>
        <v>0</v>
      </c>
      <c r="AR376" s="276">
        <f t="shared" si="129"/>
        <v>0</v>
      </c>
      <c r="AS376" s="276">
        <f t="shared" si="129"/>
        <v>0</v>
      </c>
      <c r="AT376" s="276">
        <f t="shared" si="129"/>
        <v>0</v>
      </c>
      <c r="AU376" s="276">
        <f t="shared" si="129"/>
        <v>0</v>
      </c>
      <c r="AV376" s="276">
        <f t="shared" si="129"/>
        <v>0</v>
      </c>
      <c r="AW376" s="276">
        <f t="shared" si="129"/>
        <v>0</v>
      </c>
      <c r="AX376" s="291">
        <f t="shared" si="129"/>
        <v>0</v>
      </c>
      <c r="AY376" s="98"/>
      <c r="AZ376" s="98"/>
      <c r="BA376" s="98"/>
      <c r="BB376" s="98"/>
      <c r="BC376" s="98"/>
      <c r="BD376" s="98"/>
      <c r="BE376" s="98"/>
      <c r="BF376" s="98"/>
      <c r="BG376" s="51"/>
    </row>
    <row r="377" spans="1:59" x14ac:dyDescent="0.3">
      <c r="A377" s="139"/>
      <c r="B377" s="139"/>
      <c r="C377" s="139"/>
      <c r="D377" s="6"/>
      <c r="E377" s="6"/>
      <c r="F377" s="159"/>
      <c r="G377" s="159"/>
      <c r="H377" s="159"/>
      <c r="I377" s="159"/>
      <c r="J377" s="159"/>
      <c r="K377" s="159"/>
      <c r="L377" s="159"/>
      <c r="M377" s="159"/>
      <c r="N377" s="159"/>
      <c r="O377" s="159"/>
      <c r="P377" s="159"/>
      <c r="Q377" s="159"/>
      <c r="R377" s="159"/>
      <c r="S377" s="159"/>
      <c r="T377" s="159"/>
      <c r="U377" s="159"/>
      <c r="V377" s="159"/>
      <c r="W377" s="159"/>
      <c r="X377" s="159"/>
      <c r="Y377" s="159"/>
      <c r="Z377" s="159"/>
      <c r="AY377" s="6"/>
      <c r="AZ377" s="6"/>
      <c r="BA377" s="6"/>
      <c r="BB377" s="6"/>
      <c r="BC377" s="6"/>
      <c r="BD377" s="6"/>
      <c r="BE377" s="6"/>
      <c r="BF377" s="6"/>
      <c r="BG377" s="6"/>
    </row>
    <row r="378" spans="1:59" x14ac:dyDescent="0.3">
      <c r="B378" s="6" t="s">
        <v>91</v>
      </c>
      <c r="C378" s="6"/>
      <c r="D378" s="6"/>
      <c r="E378" s="6"/>
      <c r="F378" s="159"/>
      <c r="G378" s="159"/>
      <c r="H378" s="159"/>
      <c r="I378" s="159"/>
      <c r="J378" s="159"/>
      <c r="K378" s="159"/>
      <c r="L378" s="159"/>
      <c r="M378" s="159"/>
      <c r="N378" s="159"/>
      <c r="O378" s="159"/>
      <c r="P378" s="159"/>
      <c r="Q378" s="159"/>
      <c r="R378" s="159"/>
      <c r="S378" s="159"/>
      <c r="T378" s="159"/>
      <c r="U378" s="159"/>
      <c r="V378" s="159"/>
      <c r="W378" s="159"/>
      <c r="X378" s="159"/>
      <c r="Y378" s="159"/>
      <c r="Z378" s="159"/>
      <c r="AY378" s="6"/>
      <c r="AZ378" s="6"/>
      <c r="BA378" s="6"/>
      <c r="BB378" s="6"/>
      <c r="BC378" s="6"/>
      <c r="BD378" s="6"/>
      <c r="BE378" s="6"/>
      <c r="BF378" s="6"/>
      <c r="BG378" s="6"/>
    </row>
    <row r="379" spans="1:59" x14ac:dyDescent="0.3">
      <c r="B379" s="6"/>
      <c r="C379" s="139" t="s">
        <v>104</v>
      </c>
      <c r="D379" s="162" t="s">
        <v>97</v>
      </c>
      <c r="E379" s="260"/>
      <c r="F379" s="261"/>
      <c r="G379" s="261"/>
      <c r="H379" s="261"/>
      <c r="I379" s="261"/>
      <c r="J379" s="261"/>
      <c r="K379" s="261"/>
      <c r="L379" s="261"/>
      <c r="M379" s="261"/>
      <c r="N379" s="261"/>
      <c r="O379" s="261"/>
      <c r="P379" s="261"/>
      <c r="Q379" s="261"/>
      <c r="R379" s="261"/>
      <c r="S379" s="261"/>
      <c r="T379" s="261"/>
      <c r="U379" s="261"/>
      <c r="V379" s="261"/>
      <c r="W379" s="261"/>
      <c r="X379" s="261"/>
      <c r="Y379" s="261"/>
      <c r="Z379" s="261"/>
      <c r="AA379" s="261"/>
      <c r="AB379" s="261"/>
      <c r="AC379" s="261"/>
      <c r="AD379" s="261"/>
      <c r="AE379" s="261"/>
      <c r="AF379" s="261"/>
      <c r="AG379" s="261"/>
      <c r="AH379" s="261"/>
      <c r="AI379" s="261"/>
      <c r="AJ379" s="261"/>
      <c r="AK379" s="261"/>
      <c r="AL379" s="261"/>
      <c r="AM379" s="261"/>
      <c r="AN379" s="261"/>
      <c r="AO379" s="261"/>
      <c r="AP379" s="261"/>
      <c r="AQ379" s="261"/>
      <c r="AR379" s="261"/>
      <c r="AS379" s="261"/>
      <c r="AT379" s="261"/>
      <c r="AU379" s="261"/>
      <c r="AV379" s="261"/>
      <c r="AW379" s="261"/>
      <c r="AX379" s="261"/>
      <c r="AY379" s="262"/>
      <c r="AZ379" s="262"/>
      <c r="BA379" s="262"/>
      <c r="BB379" s="262"/>
      <c r="BC379" s="262"/>
      <c r="BD379" s="262"/>
      <c r="BE379" s="262"/>
      <c r="BF379" s="262"/>
      <c r="BG379" s="262"/>
    </row>
    <row r="380" spans="1:59" x14ac:dyDescent="0.3">
      <c r="B380" s="6"/>
      <c r="C380" s="141">
        <f t="shared" ref="C380:D395" si="130">C356</f>
        <v>2023</v>
      </c>
      <c r="D380" s="142">
        <f t="shared" si="130"/>
        <v>0</v>
      </c>
      <c r="E380" s="254"/>
      <c r="F380" s="284">
        <f>$D380*'[1]Book Life'!B32</f>
        <v>0</v>
      </c>
      <c r="G380" s="68">
        <f>$D380*'[1]Book Life'!C32</f>
        <v>0</v>
      </c>
      <c r="H380" s="68">
        <f>$D380*'[1]Book Life'!D32</f>
        <v>0</v>
      </c>
      <c r="I380" s="68">
        <f>$D380*'[1]Book Life'!E32</f>
        <v>0</v>
      </c>
      <c r="J380" s="68">
        <f>$D380*'[1]Book Life'!F32</f>
        <v>0</v>
      </c>
      <c r="K380" s="68">
        <f>$D380*'[1]Book Life'!G32</f>
        <v>0</v>
      </c>
      <c r="L380" s="68">
        <f>$D380*'[1]Book Life'!H32</f>
        <v>0</v>
      </c>
      <c r="M380" s="68">
        <f>$D380*'[1]Book Life'!I32</f>
        <v>0</v>
      </c>
      <c r="N380" s="68">
        <f>$D380*'[1]Book Life'!J32</f>
        <v>0</v>
      </c>
      <c r="O380" s="68">
        <f>$D380*'[1]Book Life'!K32</f>
        <v>0</v>
      </c>
      <c r="P380" s="68">
        <f>$D380*'[1]Book Life'!L32</f>
        <v>0</v>
      </c>
      <c r="Q380" s="68">
        <f>$D380*'[1]Book Life'!M32</f>
        <v>0</v>
      </c>
      <c r="R380" s="68">
        <f>$D380*'[1]Book Life'!N32</f>
        <v>0</v>
      </c>
      <c r="S380" s="68">
        <f>$D380*'[1]Book Life'!O32</f>
        <v>0</v>
      </c>
      <c r="T380" s="68">
        <f>$D380*'[1]Book Life'!P32</f>
        <v>0</v>
      </c>
      <c r="U380" s="68">
        <f>$D380*'[1]Book Life'!Q32</f>
        <v>0</v>
      </c>
      <c r="V380" s="68">
        <f>$D380*'[1]Book Life'!R32</f>
        <v>0</v>
      </c>
      <c r="W380" s="68">
        <f>$D380*'[1]Book Life'!S32</f>
        <v>0</v>
      </c>
      <c r="X380" s="68">
        <f>$D380*'[1]Book Life'!T32</f>
        <v>0</v>
      </c>
      <c r="Y380" s="68">
        <f>$D380*'[1]Book Life'!U32</f>
        <v>0</v>
      </c>
      <c r="Z380" s="68">
        <f>$D380*'[1]Book Life'!V32</f>
        <v>0</v>
      </c>
      <c r="AA380" s="68">
        <f>$D380*'[1]Book Life'!W32</f>
        <v>0</v>
      </c>
      <c r="AB380" s="68">
        <f>$D380*'[1]Book Life'!X32</f>
        <v>0</v>
      </c>
      <c r="AC380" s="68">
        <f>$D380*'[1]Book Life'!Y32</f>
        <v>0</v>
      </c>
      <c r="AD380" s="68">
        <f>$D380*'[1]Book Life'!Z32</f>
        <v>0</v>
      </c>
      <c r="AE380" s="68">
        <f>$D380*'[1]Book Life'!AA32</f>
        <v>0</v>
      </c>
      <c r="AF380" s="68">
        <f>$D380*'[1]Book Life'!AB32</f>
        <v>0</v>
      </c>
      <c r="AG380" s="68">
        <f>$D380*'[1]Book Life'!AC32</f>
        <v>0</v>
      </c>
      <c r="AH380" s="68">
        <f>$D380*'[1]Book Life'!AD32</f>
        <v>0</v>
      </c>
      <c r="AI380" s="68">
        <f>$D380*'[1]Book Life'!AE32</f>
        <v>0</v>
      </c>
      <c r="AJ380" s="68">
        <f>$D380*'[1]Book Life'!AF32</f>
        <v>0</v>
      </c>
      <c r="AK380" s="68">
        <f>$D380*'[1]Book Life'!AG32</f>
        <v>0</v>
      </c>
      <c r="AL380" s="68">
        <f>$D380*'[1]Book Life'!AH32</f>
        <v>0</v>
      </c>
      <c r="AM380" s="68">
        <f>$D380*'[1]Book Life'!AI32</f>
        <v>0</v>
      </c>
      <c r="AN380" s="68">
        <f>$D380*'[1]Book Life'!AJ32</f>
        <v>0</v>
      </c>
      <c r="AO380" s="68">
        <f>$D380*'[1]Book Life'!AK32</f>
        <v>0</v>
      </c>
      <c r="AP380" s="68">
        <f>$D380*'[1]Book Life'!AL32</f>
        <v>0</v>
      </c>
      <c r="AQ380" s="68">
        <f>$D380*'[1]Book Life'!AM32</f>
        <v>0</v>
      </c>
      <c r="AR380" s="68">
        <f>$D380*'[1]Book Life'!AN32</f>
        <v>0</v>
      </c>
      <c r="AS380" s="68">
        <f>$D380*'[1]Book Life'!AO32</f>
        <v>0</v>
      </c>
      <c r="AT380" s="68">
        <f>$D380*'[1]Book Life'!AP32</f>
        <v>0</v>
      </c>
      <c r="AU380" s="68">
        <f>$D380*'[1]Book Life'!AQ32</f>
        <v>0</v>
      </c>
      <c r="AV380" s="68">
        <f>$D380*'[1]Book Life'!AR32</f>
        <v>0</v>
      </c>
      <c r="AW380" s="68">
        <f>$D380*'[1]Book Life'!AS32</f>
        <v>0</v>
      </c>
      <c r="AX380" s="285">
        <f>$D380*'[1]Book Life'!AT32</f>
        <v>0</v>
      </c>
      <c r="AY380" s="53"/>
      <c r="AZ380" s="53"/>
      <c r="BA380" s="53"/>
      <c r="BB380" s="53"/>
      <c r="BC380" s="53"/>
      <c r="BD380" s="53"/>
      <c r="BE380" s="53"/>
      <c r="BF380" s="53"/>
      <c r="BG380" s="53"/>
    </row>
    <row r="381" spans="1:59" x14ac:dyDescent="0.3">
      <c r="B381" s="6"/>
      <c r="C381" s="147">
        <f t="shared" si="130"/>
        <v>2024</v>
      </c>
      <c r="D381" s="148">
        <f t="shared" si="130"/>
        <v>0</v>
      </c>
      <c r="E381" s="254"/>
      <c r="F381" s="286">
        <f>$D381*'[1]Book Life'!B33</f>
        <v>0</v>
      </c>
      <c r="G381" s="70">
        <f>$D381*'[1]Book Life'!C33</f>
        <v>0</v>
      </c>
      <c r="H381" s="70">
        <f>$D381*'[1]Book Life'!D33</f>
        <v>0</v>
      </c>
      <c r="I381" s="70">
        <f>$D381*'[1]Book Life'!E33</f>
        <v>0</v>
      </c>
      <c r="J381" s="70">
        <f>$D381*'[1]Book Life'!F33</f>
        <v>0</v>
      </c>
      <c r="K381" s="70">
        <f>$D381*'[1]Book Life'!G33</f>
        <v>0</v>
      </c>
      <c r="L381" s="70">
        <f>$D381*'[1]Book Life'!H33</f>
        <v>0</v>
      </c>
      <c r="M381" s="70">
        <f>$D381*'[1]Book Life'!I33</f>
        <v>0</v>
      </c>
      <c r="N381" s="70">
        <f>$D381*'[1]Book Life'!J33</f>
        <v>0</v>
      </c>
      <c r="O381" s="70">
        <f>$D381*'[1]Book Life'!K33</f>
        <v>0</v>
      </c>
      <c r="P381" s="70">
        <f>$D381*'[1]Book Life'!L33</f>
        <v>0</v>
      </c>
      <c r="Q381" s="70">
        <f>$D381*'[1]Book Life'!M33</f>
        <v>0</v>
      </c>
      <c r="R381" s="70">
        <f>$D381*'[1]Book Life'!N33</f>
        <v>0</v>
      </c>
      <c r="S381" s="70">
        <f>$D381*'[1]Book Life'!O33</f>
        <v>0</v>
      </c>
      <c r="T381" s="70">
        <f>$D381*'[1]Book Life'!P33</f>
        <v>0</v>
      </c>
      <c r="U381" s="70">
        <f>$D381*'[1]Book Life'!Q33</f>
        <v>0</v>
      </c>
      <c r="V381" s="70">
        <f>$D381*'[1]Book Life'!R33</f>
        <v>0</v>
      </c>
      <c r="W381" s="70">
        <f>$D381*'[1]Book Life'!S33</f>
        <v>0</v>
      </c>
      <c r="X381" s="70">
        <f>$D381*'[1]Book Life'!T33</f>
        <v>0</v>
      </c>
      <c r="Y381" s="70">
        <f>$D381*'[1]Book Life'!U33</f>
        <v>0</v>
      </c>
      <c r="Z381" s="70">
        <f>$D381*'[1]Book Life'!V33</f>
        <v>0</v>
      </c>
      <c r="AA381" s="70">
        <f>$D381*'[1]Book Life'!W33</f>
        <v>0</v>
      </c>
      <c r="AB381" s="70">
        <f>$D381*'[1]Book Life'!X33</f>
        <v>0</v>
      </c>
      <c r="AC381" s="70">
        <f>$D381*'[1]Book Life'!Y33</f>
        <v>0</v>
      </c>
      <c r="AD381" s="70">
        <f>$D381*'[1]Book Life'!Z33</f>
        <v>0</v>
      </c>
      <c r="AE381" s="70">
        <f>$D381*'[1]Book Life'!AA33</f>
        <v>0</v>
      </c>
      <c r="AF381" s="70">
        <f>$D381*'[1]Book Life'!AB33</f>
        <v>0</v>
      </c>
      <c r="AG381" s="70">
        <f>$D381*'[1]Book Life'!AC33</f>
        <v>0</v>
      </c>
      <c r="AH381" s="70">
        <f>$D381*'[1]Book Life'!AD33</f>
        <v>0</v>
      </c>
      <c r="AI381" s="70">
        <f>$D381*'[1]Book Life'!AE33</f>
        <v>0</v>
      </c>
      <c r="AJ381" s="70">
        <f>$D381*'[1]Book Life'!AF33</f>
        <v>0</v>
      </c>
      <c r="AK381" s="70">
        <f>$D381*'[1]Book Life'!AG33</f>
        <v>0</v>
      </c>
      <c r="AL381" s="70">
        <f>$D381*'[1]Book Life'!AH33</f>
        <v>0</v>
      </c>
      <c r="AM381" s="70">
        <f>$D381*'[1]Book Life'!AI33</f>
        <v>0</v>
      </c>
      <c r="AN381" s="70">
        <f>$D381*'[1]Book Life'!AJ33</f>
        <v>0</v>
      </c>
      <c r="AO381" s="70">
        <f>$D381*'[1]Book Life'!AK33</f>
        <v>0</v>
      </c>
      <c r="AP381" s="70">
        <f>$D381*'[1]Book Life'!AL33</f>
        <v>0</v>
      </c>
      <c r="AQ381" s="70">
        <f>$D381*'[1]Book Life'!AM33</f>
        <v>0</v>
      </c>
      <c r="AR381" s="70">
        <f>$D381*'[1]Book Life'!AN33</f>
        <v>0</v>
      </c>
      <c r="AS381" s="70">
        <f>$D381*'[1]Book Life'!AO33</f>
        <v>0</v>
      </c>
      <c r="AT381" s="70">
        <f>$D381*'[1]Book Life'!AP33</f>
        <v>0</v>
      </c>
      <c r="AU381" s="70">
        <f>$D381*'[1]Book Life'!AQ33</f>
        <v>0</v>
      </c>
      <c r="AV381" s="70">
        <f>$D381*'[1]Book Life'!AR33</f>
        <v>0</v>
      </c>
      <c r="AW381" s="70">
        <f>$D381*'[1]Book Life'!AS33</f>
        <v>0</v>
      </c>
      <c r="AX381" s="287">
        <f>$D381*'[1]Book Life'!AT33</f>
        <v>0</v>
      </c>
      <c r="AY381" s="53"/>
      <c r="AZ381" s="53"/>
      <c r="BA381" s="53"/>
      <c r="BB381" s="53"/>
      <c r="BC381" s="53"/>
      <c r="BD381" s="53"/>
      <c r="BE381" s="53"/>
      <c r="BF381" s="53"/>
      <c r="BG381" s="53"/>
    </row>
    <row r="382" spans="1:59" x14ac:dyDescent="0.3">
      <c r="B382" s="6"/>
      <c r="C382" s="147">
        <f t="shared" si="130"/>
        <v>2025</v>
      </c>
      <c r="D382" s="148">
        <f t="shared" si="130"/>
        <v>124068.878768421</v>
      </c>
      <c r="E382" s="254"/>
      <c r="F382" s="286">
        <f>$D382*'[1]Book Life'!B34</f>
        <v>0</v>
      </c>
      <c r="G382" s="288">
        <f>$D382*'[1]Book Life'!C34</f>
        <v>0</v>
      </c>
      <c r="H382" s="70">
        <f>$D382*'[1]Book Life'!D34</f>
        <v>124068.878768421</v>
      </c>
      <c r="I382" s="70">
        <f>$D382*'[1]Book Life'!E34</f>
        <v>124068.878768421</v>
      </c>
      <c r="J382" s="70">
        <f>$D382*'[1]Book Life'!F34</f>
        <v>124068.878768421</v>
      </c>
      <c r="K382" s="70">
        <f>$D382*'[1]Book Life'!G34</f>
        <v>124068.878768421</v>
      </c>
      <c r="L382" s="70">
        <f>$D382*'[1]Book Life'!H34</f>
        <v>124068.878768421</v>
      </c>
      <c r="M382" s="70">
        <f>$D382*'[1]Book Life'!I34</f>
        <v>124068.878768421</v>
      </c>
      <c r="N382" s="70">
        <f>$D382*'[1]Book Life'!J34</f>
        <v>124068.878768421</v>
      </c>
      <c r="O382" s="70">
        <f>$D382*'[1]Book Life'!K34</f>
        <v>124068.878768421</v>
      </c>
      <c r="P382" s="70">
        <f>$D382*'[1]Book Life'!L34</f>
        <v>124068.878768421</v>
      </c>
      <c r="Q382" s="70">
        <f>$D382*'[1]Book Life'!M34</f>
        <v>124068.878768421</v>
      </c>
      <c r="R382" s="70">
        <f>$D382*'[1]Book Life'!N34</f>
        <v>124068.878768421</v>
      </c>
      <c r="S382" s="70">
        <f>$D382*'[1]Book Life'!O34</f>
        <v>124068.878768421</v>
      </c>
      <c r="T382" s="70">
        <f>$D382*'[1]Book Life'!P34</f>
        <v>124068.878768421</v>
      </c>
      <c r="U382" s="70">
        <f>$D382*'[1]Book Life'!Q34</f>
        <v>124068.878768421</v>
      </c>
      <c r="V382" s="70">
        <f>$D382*'[1]Book Life'!R34</f>
        <v>124068.878768421</v>
      </c>
      <c r="W382" s="70">
        <f>$D382*'[1]Book Life'!S34</f>
        <v>124068.878768421</v>
      </c>
      <c r="X382" s="70">
        <f>$D382*'[1]Book Life'!T34</f>
        <v>124068.878768421</v>
      </c>
      <c r="Y382" s="70">
        <f>$D382*'[1]Book Life'!U34</f>
        <v>124068.878768421</v>
      </c>
      <c r="Z382" s="70">
        <f>$D382*'[1]Book Life'!V34</f>
        <v>124068.878768421</v>
      </c>
      <c r="AA382" s="70">
        <f>$D382*'[1]Book Life'!W34</f>
        <v>124068.878768421</v>
      </c>
      <c r="AB382" s="70">
        <f>$D382*'[1]Book Life'!X34</f>
        <v>124068.878768421</v>
      </c>
      <c r="AC382" s="70">
        <f>$D382*'[1]Book Life'!Y34</f>
        <v>124068.878768421</v>
      </c>
      <c r="AD382" s="70">
        <f>$D382*'[1]Book Life'!Z34</f>
        <v>124068.878768421</v>
      </c>
      <c r="AE382" s="70">
        <f>$D382*'[1]Book Life'!AA34</f>
        <v>124068.878768421</v>
      </c>
      <c r="AF382" s="70">
        <f>$D382*'[1]Book Life'!AB34</f>
        <v>124068.878768421</v>
      </c>
      <c r="AG382" s="70">
        <f>$D382*'[1]Book Life'!AC34</f>
        <v>124068.878768421</v>
      </c>
      <c r="AH382" s="70">
        <f>$D382*'[1]Book Life'!AD34</f>
        <v>124068.878768421</v>
      </c>
      <c r="AI382" s="70">
        <f>$D382*'[1]Book Life'!AE34</f>
        <v>124068.878768421</v>
      </c>
      <c r="AJ382" s="70">
        <f>$D382*'[1]Book Life'!AF34</f>
        <v>124068.878768421</v>
      </c>
      <c r="AK382" s="70">
        <f>$D382*'[1]Book Life'!AG34</f>
        <v>124068.878768421</v>
      </c>
      <c r="AL382" s="70">
        <f>$D382*'[1]Book Life'!AH34</f>
        <v>0</v>
      </c>
      <c r="AM382" s="70">
        <f>$D382*'[1]Book Life'!AI34</f>
        <v>0</v>
      </c>
      <c r="AN382" s="70">
        <f>$D382*'[1]Book Life'!AJ34</f>
        <v>0</v>
      </c>
      <c r="AO382" s="70">
        <f>$D382*'[1]Book Life'!AK34</f>
        <v>0</v>
      </c>
      <c r="AP382" s="70">
        <f>$D382*'[1]Book Life'!AL34</f>
        <v>0</v>
      </c>
      <c r="AQ382" s="70">
        <f>$D382*'[1]Book Life'!AM34</f>
        <v>0</v>
      </c>
      <c r="AR382" s="70">
        <f>$D382*'[1]Book Life'!AN34</f>
        <v>0</v>
      </c>
      <c r="AS382" s="70">
        <f>$D382*'[1]Book Life'!AO34</f>
        <v>0</v>
      </c>
      <c r="AT382" s="70">
        <f>$D382*'[1]Book Life'!AP34</f>
        <v>0</v>
      </c>
      <c r="AU382" s="70">
        <f>$D382*'[1]Book Life'!AQ34</f>
        <v>0</v>
      </c>
      <c r="AV382" s="70">
        <f>$D382*'[1]Book Life'!AR34</f>
        <v>0</v>
      </c>
      <c r="AW382" s="70">
        <f>$D382*'[1]Book Life'!AS34</f>
        <v>0</v>
      </c>
      <c r="AX382" s="287">
        <f>$D382*'[1]Book Life'!AT34</f>
        <v>0</v>
      </c>
      <c r="AY382" s="53"/>
      <c r="AZ382" s="53"/>
      <c r="BA382" s="53"/>
      <c r="BB382" s="53"/>
      <c r="BC382" s="53"/>
      <c r="BD382" s="53"/>
      <c r="BE382" s="53"/>
      <c r="BF382" s="53"/>
      <c r="BG382" s="53"/>
    </row>
    <row r="383" spans="1:59" x14ac:dyDescent="0.3">
      <c r="B383" s="6"/>
      <c r="C383" s="147">
        <f t="shared" si="130"/>
        <v>2026</v>
      </c>
      <c r="D383" s="148">
        <f t="shared" si="130"/>
        <v>0</v>
      </c>
      <c r="E383" s="254"/>
      <c r="F383" s="286">
        <f>$D383*'[1]Book Life'!B35</f>
        <v>0</v>
      </c>
      <c r="G383" s="288">
        <f>$D383*'[1]Book Life'!C35</f>
        <v>0</v>
      </c>
      <c r="H383" s="288">
        <f>$D383*'[1]Book Life'!D35</f>
        <v>0</v>
      </c>
      <c r="I383" s="70">
        <f>$D383*'[1]Book Life'!E35</f>
        <v>0</v>
      </c>
      <c r="J383" s="70">
        <f>$D383*'[1]Book Life'!F35</f>
        <v>0</v>
      </c>
      <c r="K383" s="70">
        <f>$D383*'[1]Book Life'!G35</f>
        <v>0</v>
      </c>
      <c r="L383" s="70">
        <f>$D383*'[1]Book Life'!H35</f>
        <v>0</v>
      </c>
      <c r="M383" s="70">
        <f>$D383*'[1]Book Life'!I35</f>
        <v>0</v>
      </c>
      <c r="N383" s="70">
        <f>$D383*'[1]Book Life'!J35</f>
        <v>0</v>
      </c>
      <c r="O383" s="70">
        <f>$D383*'[1]Book Life'!K35</f>
        <v>0</v>
      </c>
      <c r="P383" s="70">
        <f>$D383*'[1]Book Life'!L35</f>
        <v>0</v>
      </c>
      <c r="Q383" s="70">
        <f>$D383*'[1]Book Life'!M35</f>
        <v>0</v>
      </c>
      <c r="R383" s="70">
        <f>$D383*'[1]Book Life'!N35</f>
        <v>0</v>
      </c>
      <c r="S383" s="70">
        <f>$D383*'[1]Book Life'!O35</f>
        <v>0</v>
      </c>
      <c r="T383" s="70">
        <f>$D383*'[1]Book Life'!P35</f>
        <v>0</v>
      </c>
      <c r="U383" s="70">
        <f>$D383*'[1]Book Life'!Q35</f>
        <v>0</v>
      </c>
      <c r="V383" s="70">
        <f>$D383*'[1]Book Life'!R35</f>
        <v>0</v>
      </c>
      <c r="W383" s="70">
        <f>$D383*'[1]Book Life'!S35</f>
        <v>0</v>
      </c>
      <c r="X383" s="70">
        <f>$D383*'[1]Book Life'!T35</f>
        <v>0</v>
      </c>
      <c r="Y383" s="70">
        <f>$D383*'[1]Book Life'!U35</f>
        <v>0</v>
      </c>
      <c r="Z383" s="70">
        <f>$D383*'[1]Book Life'!V35</f>
        <v>0</v>
      </c>
      <c r="AA383" s="70">
        <f>$D383*'[1]Book Life'!W35</f>
        <v>0</v>
      </c>
      <c r="AB383" s="70">
        <f>$D383*'[1]Book Life'!X35</f>
        <v>0</v>
      </c>
      <c r="AC383" s="70">
        <f>$D383*'[1]Book Life'!Y35</f>
        <v>0</v>
      </c>
      <c r="AD383" s="70">
        <f>$D383*'[1]Book Life'!Z35</f>
        <v>0</v>
      </c>
      <c r="AE383" s="70">
        <f>$D383*'[1]Book Life'!AA35</f>
        <v>0</v>
      </c>
      <c r="AF383" s="70">
        <f>$D383*'[1]Book Life'!AB35</f>
        <v>0</v>
      </c>
      <c r="AG383" s="70">
        <f>$D383*'[1]Book Life'!AC35</f>
        <v>0</v>
      </c>
      <c r="AH383" s="70">
        <f>$D383*'[1]Book Life'!AD35</f>
        <v>0</v>
      </c>
      <c r="AI383" s="70">
        <f>$D383*'[1]Book Life'!AE35</f>
        <v>0</v>
      </c>
      <c r="AJ383" s="70">
        <f>$D383*'[1]Book Life'!AF35</f>
        <v>0</v>
      </c>
      <c r="AK383" s="70">
        <f>$D383*'[1]Book Life'!AG35</f>
        <v>0</v>
      </c>
      <c r="AL383" s="70">
        <f>$D383*'[1]Book Life'!AH35</f>
        <v>0</v>
      </c>
      <c r="AM383" s="70">
        <f>$D383*'[1]Book Life'!AI35</f>
        <v>0</v>
      </c>
      <c r="AN383" s="70">
        <f>$D383*'[1]Book Life'!AJ35</f>
        <v>0</v>
      </c>
      <c r="AO383" s="70">
        <f>$D383*'[1]Book Life'!AK35</f>
        <v>0</v>
      </c>
      <c r="AP383" s="70">
        <f>$D383*'[1]Book Life'!AL35</f>
        <v>0</v>
      </c>
      <c r="AQ383" s="70">
        <f>$D383*'[1]Book Life'!AM35</f>
        <v>0</v>
      </c>
      <c r="AR383" s="70">
        <f>$D383*'[1]Book Life'!AN35</f>
        <v>0</v>
      </c>
      <c r="AS383" s="70">
        <f>$D383*'[1]Book Life'!AO35</f>
        <v>0</v>
      </c>
      <c r="AT383" s="70">
        <f>$D383*'[1]Book Life'!AP35</f>
        <v>0</v>
      </c>
      <c r="AU383" s="70">
        <f>$D383*'[1]Book Life'!AQ35</f>
        <v>0</v>
      </c>
      <c r="AV383" s="70">
        <f>$D383*'[1]Book Life'!AR35</f>
        <v>0</v>
      </c>
      <c r="AW383" s="70">
        <f>$D383*'[1]Book Life'!AS35</f>
        <v>0</v>
      </c>
      <c r="AX383" s="287">
        <f>$D383*'[1]Book Life'!AT35</f>
        <v>0</v>
      </c>
      <c r="AY383" s="53"/>
      <c r="AZ383" s="53"/>
      <c r="BA383" s="53"/>
      <c r="BB383" s="53"/>
      <c r="BC383" s="53"/>
      <c r="BD383" s="53"/>
      <c r="BE383" s="53"/>
      <c r="BF383" s="53"/>
      <c r="BG383" s="53"/>
    </row>
    <row r="384" spans="1:59" x14ac:dyDescent="0.3">
      <c r="B384" s="6"/>
      <c r="C384" s="147">
        <f t="shared" si="130"/>
        <v>2027</v>
      </c>
      <c r="D384" s="148">
        <f t="shared" si="130"/>
        <v>0</v>
      </c>
      <c r="E384" s="254"/>
      <c r="F384" s="286">
        <f>$D384*'[1]Book Life'!B36</f>
        <v>0</v>
      </c>
      <c r="G384" s="288">
        <f>$D384*'[1]Book Life'!C36</f>
        <v>0</v>
      </c>
      <c r="H384" s="288">
        <f>$D384*'[1]Book Life'!D36</f>
        <v>0</v>
      </c>
      <c r="I384" s="288">
        <f>$D384*'[1]Book Life'!E36</f>
        <v>0</v>
      </c>
      <c r="J384" s="70">
        <f>$D384*'[1]Book Life'!F36</f>
        <v>0</v>
      </c>
      <c r="K384" s="70">
        <f>$D384*'[1]Book Life'!G36</f>
        <v>0</v>
      </c>
      <c r="L384" s="70">
        <f>$D384*'[1]Book Life'!H36</f>
        <v>0</v>
      </c>
      <c r="M384" s="70">
        <f>$D384*'[1]Book Life'!I36</f>
        <v>0</v>
      </c>
      <c r="N384" s="70">
        <f>$D384*'[1]Book Life'!J36</f>
        <v>0</v>
      </c>
      <c r="O384" s="70">
        <f>$D384*'[1]Book Life'!K36</f>
        <v>0</v>
      </c>
      <c r="P384" s="70">
        <f>$D384*'[1]Book Life'!L36</f>
        <v>0</v>
      </c>
      <c r="Q384" s="70">
        <f>$D384*'[1]Book Life'!M36</f>
        <v>0</v>
      </c>
      <c r="R384" s="70">
        <f>$D384*'[1]Book Life'!N36</f>
        <v>0</v>
      </c>
      <c r="S384" s="70">
        <f>$D384*'[1]Book Life'!O36</f>
        <v>0</v>
      </c>
      <c r="T384" s="70">
        <f>$D384*'[1]Book Life'!P36</f>
        <v>0</v>
      </c>
      <c r="U384" s="70">
        <f>$D384*'[1]Book Life'!Q36</f>
        <v>0</v>
      </c>
      <c r="V384" s="70">
        <f>$D384*'[1]Book Life'!R36</f>
        <v>0</v>
      </c>
      <c r="W384" s="70">
        <f>$D384*'[1]Book Life'!S36</f>
        <v>0</v>
      </c>
      <c r="X384" s="70">
        <f>$D384*'[1]Book Life'!T36</f>
        <v>0</v>
      </c>
      <c r="Y384" s="70">
        <f>$D384*'[1]Book Life'!U36</f>
        <v>0</v>
      </c>
      <c r="Z384" s="70">
        <f>$D384*'[1]Book Life'!V36</f>
        <v>0</v>
      </c>
      <c r="AA384" s="70">
        <f>$D384*'[1]Book Life'!W36</f>
        <v>0</v>
      </c>
      <c r="AB384" s="70">
        <f>$D384*'[1]Book Life'!X36</f>
        <v>0</v>
      </c>
      <c r="AC384" s="70">
        <f>$D384*'[1]Book Life'!Y36</f>
        <v>0</v>
      </c>
      <c r="AD384" s="70">
        <f>$D384*'[1]Book Life'!Z36</f>
        <v>0</v>
      </c>
      <c r="AE384" s="70">
        <f>$D384*'[1]Book Life'!AA36</f>
        <v>0</v>
      </c>
      <c r="AF384" s="70">
        <f>$D384*'[1]Book Life'!AB36</f>
        <v>0</v>
      </c>
      <c r="AG384" s="70">
        <f>$D384*'[1]Book Life'!AC36</f>
        <v>0</v>
      </c>
      <c r="AH384" s="70">
        <f>$D384*'[1]Book Life'!AD36</f>
        <v>0</v>
      </c>
      <c r="AI384" s="70">
        <f>$D384*'[1]Book Life'!AE36</f>
        <v>0</v>
      </c>
      <c r="AJ384" s="70">
        <f>$D384*'[1]Book Life'!AF36</f>
        <v>0</v>
      </c>
      <c r="AK384" s="70">
        <f>$D384*'[1]Book Life'!AG36</f>
        <v>0</v>
      </c>
      <c r="AL384" s="70">
        <f>$D384*'[1]Book Life'!AH36</f>
        <v>0</v>
      </c>
      <c r="AM384" s="70">
        <f>$D384*'[1]Book Life'!AI36</f>
        <v>0</v>
      </c>
      <c r="AN384" s="70">
        <f>$D384*'[1]Book Life'!AJ36</f>
        <v>0</v>
      </c>
      <c r="AO384" s="70">
        <f>$D384*'[1]Book Life'!AK36</f>
        <v>0</v>
      </c>
      <c r="AP384" s="70">
        <f>$D384*'[1]Book Life'!AL36</f>
        <v>0</v>
      </c>
      <c r="AQ384" s="70">
        <f>$D384*'[1]Book Life'!AM36</f>
        <v>0</v>
      </c>
      <c r="AR384" s="70">
        <f>$D384*'[1]Book Life'!AN36</f>
        <v>0</v>
      </c>
      <c r="AS384" s="70">
        <f>$D384*'[1]Book Life'!AO36</f>
        <v>0</v>
      </c>
      <c r="AT384" s="70">
        <f>$D384*'[1]Book Life'!AP36</f>
        <v>0</v>
      </c>
      <c r="AU384" s="70">
        <f>$D384*'[1]Book Life'!AQ36</f>
        <v>0</v>
      </c>
      <c r="AV384" s="70">
        <f>$D384*'[1]Book Life'!AR36</f>
        <v>0</v>
      </c>
      <c r="AW384" s="70">
        <f>$D384*'[1]Book Life'!AS36</f>
        <v>0</v>
      </c>
      <c r="AX384" s="287">
        <f>$D384*'[1]Book Life'!AT36</f>
        <v>0</v>
      </c>
      <c r="AY384" s="53"/>
      <c r="AZ384" s="53"/>
      <c r="BA384" s="53"/>
      <c r="BB384" s="53"/>
      <c r="BC384" s="53"/>
      <c r="BD384" s="53"/>
      <c r="BE384" s="53"/>
      <c r="BF384" s="53"/>
      <c r="BG384" s="53"/>
    </row>
    <row r="385" spans="1:59" x14ac:dyDescent="0.3">
      <c r="B385" s="6"/>
      <c r="C385" s="147">
        <f t="shared" si="130"/>
        <v>2028</v>
      </c>
      <c r="D385" s="148">
        <f t="shared" si="130"/>
        <v>0</v>
      </c>
      <c r="E385" s="254"/>
      <c r="F385" s="286">
        <f>$D385*'[1]Book Life'!B37</f>
        <v>0</v>
      </c>
      <c r="G385" s="288">
        <f>$D385*'[1]Book Life'!C37</f>
        <v>0</v>
      </c>
      <c r="H385" s="288">
        <f>$D385*'[1]Book Life'!D37</f>
        <v>0</v>
      </c>
      <c r="I385" s="288">
        <f>$D385*'[1]Book Life'!E37</f>
        <v>0</v>
      </c>
      <c r="J385" s="288">
        <f>$D385*'[1]Book Life'!F37</f>
        <v>0</v>
      </c>
      <c r="K385" s="70">
        <f>$D385*'[1]Book Life'!G37</f>
        <v>0</v>
      </c>
      <c r="L385" s="70">
        <f>$D385*'[1]Book Life'!H37</f>
        <v>0</v>
      </c>
      <c r="M385" s="70">
        <f>$D385*'[1]Book Life'!I37</f>
        <v>0</v>
      </c>
      <c r="N385" s="70">
        <f>$D385*'[1]Book Life'!J37</f>
        <v>0</v>
      </c>
      <c r="O385" s="70">
        <f>$D385*'[1]Book Life'!K37</f>
        <v>0</v>
      </c>
      <c r="P385" s="70">
        <f>$D385*'[1]Book Life'!L37</f>
        <v>0</v>
      </c>
      <c r="Q385" s="70">
        <f>$D385*'[1]Book Life'!M37</f>
        <v>0</v>
      </c>
      <c r="R385" s="70">
        <f>$D385*'[1]Book Life'!N37</f>
        <v>0</v>
      </c>
      <c r="S385" s="70">
        <f>$D385*'[1]Book Life'!O37</f>
        <v>0</v>
      </c>
      <c r="T385" s="70">
        <f>$D385*'[1]Book Life'!P37</f>
        <v>0</v>
      </c>
      <c r="U385" s="70">
        <f>$D385*'[1]Book Life'!Q37</f>
        <v>0</v>
      </c>
      <c r="V385" s="70">
        <f>$D385*'[1]Book Life'!R37</f>
        <v>0</v>
      </c>
      <c r="W385" s="70">
        <f>$D385*'[1]Book Life'!S37</f>
        <v>0</v>
      </c>
      <c r="X385" s="70">
        <f>$D385*'[1]Book Life'!T37</f>
        <v>0</v>
      </c>
      <c r="Y385" s="70">
        <f>$D385*'[1]Book Life'!U37</f>
        <v>0</v>
      </c>
      <c r="Z385" s="70">
        <f>$D385*'[1]Book Life'!V37</f>
        <v>0</v>
      </c>
      <c r="AA385" s="70">
        <f>$D385*'[1]Book Life'!W37</f>
        <v>0</v>
      </c>
      <c r="AB385" s="70">
        <f>$D385*'[1]Book Life'!X37</f>
        <v>0</v>
      </c>
      <c r="AC385" s="70">
        <f>$D385*'[1]Book Life'!Y37</f>
        <v>0</v>
      </c>
      <c r="AD385" s="70">
        <f>$D385*'[1]Book Life'!Z37</f>
        <v>0</v>
      </c>
      <c r="AE385" s="70">
        <f>$D385*'[1]Book Life'!AA37</f>
        <v>0</v>
      </c>
      <c r="AF385" s="70">
        <f>$D385*'[1]Book Life'!AB37</f>
        <v>0</v>
      </c>
      <c r="AG385" s="70">
        <f>$D385*'[1]Book Life'!AC37</f>
        <v>0</v>
      </c>
      <c r="AH385" s="70">
        <f>$D385*'[1]Book Life'!AD37</f>
        <v>0</v>
      </c>
      <c r="AI385" s="70">
        <f>$D385*'[1]Book Life'!AE37</f>
        <v>0</v>
      </c>
      <c r="AJ385" s="70">
        <f>$D385*'[1]Book Life'!AF37</f>
        <v>0</v>
      </c>
      <c r="AK385" s="70">
        <f>$D385*'[1]Book Life'!AG37</f>
        <v>0</v>
      </c>
      <c r="AL385" s="70">
        <f>$D385*'[1]Book Life'!AH37</f>
        <v>0</v>
      </c>
      <c r="AM385" s="70">
        <f>$D385*'[1]Book Life'!AI37</f>
        <v>0</v>
      </c>
      <c r="AN385" s="70">
        <f>$D385*'[1]Book Life'!AJ37</f>
        <v>0</v>
      </c>
      <c r="AO385" s="70">
        <f>$D385*'[1]Book Life'!AK37</f>
        <v>0</v>
      </c>
      <c r="AP385" s="70">
        <f>$D385*'[1]Book Life'!AL37</f>
        <v>0</v>
      </c>
      <c r="AQ385" s="70">
        <f>$D385*'[1]Book Life'!AM37</f>
        <v>0</v>
      </c>
      <c r="AR385" s="70">
        <f>$D385*'[1]Book Life'!AN37</f>
        <v>0</v>
      </c>
      <c r="AS385" s="70">
        <f>$D385*'[1]Book Life'!AO37</f>
        <v>0</v>
      </c>
      <c r="AT385" s="70">
        <f>$D385*'[1]Book Life'!AP37</f>
        <v>0</v>
      </c>
      <c r="AU385" s="70">
        <f>$D385*'[1]Book Life'!AQ37</f>
        <v>0</v>
      </c>
      <c r="AV385" s="70">
        <f>$D385*'[1]Book Life'!AR37</f>
        <v>0</v>
      </c>
      <c r="AW385" s="70">
        <f>$D385*'[1]Book Life'!AS37</f>
        <v>0</v>
      </c>
      <c r="AX385" s="287">
        <f>$D385*'[1]Book Life'!AT37</f>
        <v>0</v>
      </c>
      <c r="AY385" s="53"/>
      <c r="AZ385" s="53"/>
      <c r="BA385" s="53"/>
      <c r="BB385" s="53"/>
      <c r="BC385" s="53"/>
      <c r="BD385" s="53"/>
      <c r="BE385" s="53"/>
      <c r="BF385" s="53"/>
      <c r="BG385" s="53"/>
    </row>
    <row r="386" spans="1:59" x14ac:dyDescent="0.3">
      <c r="B386" s="6"/>
      <c r="C386" s="147">
        <f t="shared" si="130"/>
        <v>2029</v>
      </c>
      <c r="D386" s="148">
        <f t="shared" si="130"/>
        <v>0</v>
      </c>
      <c r="E386" s="254"/>
      <c r="F386" s="286">
        <f>$D386*'[1]Book Life'!B38</f>
        <v>0</v>
      </c>
      <c r="G386" s="288">
        <f>$D386*'[1]Book Life'!C38</f>
        <v>0</v>
      </c>
      <c r="H386" s="288">
        <f>$D386*'[1]Book Life'!D38</f>
        <v>0</v>
      </c>
      <c r="I386" s="288">
        <f>$D386*'[1]Book Life'!E38</f>
        <v>0</v>
      </c>
      <c r="J386" s="288">
        <f>$D386*'[1]Book Life'!F38</f>
        <v>0</v>
      </c>
      <c r="K386" s="288">
        <f>$D386*'[1]Book Life'!G38</f>
        <v>0</v>
      </c>
      <c r="L386" s="70">
        <f>$D386*'[1]Book Life'!H38</f>
        <v>0</v>
      </c>
      <c r="M386" s="70">
        <f>$D386*'[1]Book Life'!I38</f>
        <v>0</v>
      </c>
      <c r="N386" s="70">
        <f>$D386*'[1]Book Life'!J38</f>
        <v>0</v>
      </c>
      <c r="O386" s="70">
        <f>$D386*'[1]Book Life'!K38</f>
        <v>0</v>
      </c>
      <c r="P386" s="70">
        <f>$D386*'[1]Book Life'!L38</f>
        <v>0</v>
      </c>
      <c r="Q386" s="70">
        <f>$D386*'[1]Book Life'!M38</f>
        <v>0</v>
      </c>
      <c r="R386" s="70">
        <f>$D386*'[1]Book Life'!N38</f>
        <v>0</v>
      </c>
      <c r="S386" s="70">
        <f>$D386*'[1]Book Life'!O38</f>
        <v>0</v>
      </c>
      <c r="T386" s="70">
        <f>$D386*'[1]Book Life'!P38</f>
        <v>0</v>
      </c>
      <c r="U386" s="70">
        <f>$D386*'[1]Book Life'!Q38</f>
        <v>0</v>
      </c>
      <c r="V386" s="70">
        <f>$D386*'[1]Book Life'!R38</f>
        <v>0</v>
      </c>
      <c r="W386" s="70">
        <f>$D386*'[1]Book Life'!S38</f>
        <v>0</v>
      </c>
      <c r="X386" s="70">
        <f>$D386*'[1]Book Life'!T38</f>
        <v>0</v>
      </c>
      <c r="Y386" s="70">
        <f>$D386*'[1]Book Life'!U38</f>
        <v>0</v>
      </c>
      <c r="Z386" s="70">
        <f>$D386*'[1]Book Life'!V38</f>
        <v>0</v>
      </c>
      <c r="AA386" s="70">
        <f>$D386*'[1]Book Life'!W38</f>
        <v>0</v>
      </c>
      <c r="AB386" s="70">
        <f>$D386*'[1]Book Life'!X38</f>
        <v>0</v>
      </c>
      <c r="AC386" s="70">
        <f>$D386*'[1]Book Life'!Y38</f>
        <v>0</v>
      </c>
      <c r="AD386" s="70">
        <f>$D386*'[1]Book Life'!Z38</f>
        <v>0</v>
      </c>
      <c r="AE386" s="70">
        <f>$D386*'[1]Book Life'!AA38</f>
        <v>0</v>
      </c>
      <c r="AF386" s="70">
        <f>$D386*'[1]Book Life'!AB38</f>
        <v>0</v>
      </c>
      <c r="AG386" s="70">
        <f>$D386*'[1]Book Life'!AC38</f>
        <v>0</v>
      </c>
      <c r="AH386" s="70">
        <f>$D386*'[1]Book Life'!AD38</f>
        <v>0</v>
      </c>
      <c r="AI386" s="70">
        <f>$D386*'[1]Book Life'!AE38</f>
        <v>0</v>
      </c>
      <c r="AJ386" s="70">
        <f>$D386*'[1]Book Life'!AF38</f>
        <v>0</v>
      </c>
      <c r="AK386" s="70">
        <f>$D386*'[1]Book Life'!AG38</f>
        <v>0</v>
      </c>
      <c r="AL386" s="70">
        <f>$D386*'[1]Book Life'!AH38</f>
        <v>0</v>
      </c>
      <c r="AM386" s="70">
        <f>$D386*'[1]Book Life'!AI38</f>
        <v>0</v>
      </c>
      <c r="AN386" s="70">
        <f>$D386*'[1]Book Life'!AJ38</f>
        <v>0</v>
      </c>
      <c r="AO386" s="70">
        <f>$D386*'[1]Book Life'!AK38</f>
        <v>0</v>
      </c>
      <c r="AP386" s="70">
        <f>$D386*'[1]Book Life'!AL38</f>
        <v>0</v>
      </c>
      <c r="AQ386" s="70">
        <f>$D386*'[1]Book Life'!AM38</f>
        <v>0</v>
      </c>
      <c r="AR386" s="70">
        <f>$D386*'[1]Book Life'!AN38</f>
        <v>0</v>
      </c>
      <c r="AS386" s="70">
        <f>$D386*'[1]Book Life'!AO38</f>
        <v>0</v>
      </c>
      <c r="AT386" s="70">
        <f>$D386*'[1]Book Life'!AP38</f>
        <v>0</v>
      </c>
      <c r="AU386" s="70">
        <f>$D386*'[1]Book Life'!AQ38</f>
        <v>0</v>
      </c>
      <c r="AV386" s="70">
        <f>$D386*'[1]Book Life'!AR38</f>
        <v>0</v>
      </c>
      <c r="AW386" s="70">
        <f>$D386*'[1]Book Life'!AS38</f>
        <v>0</v>
      </c>
      <c r="AX386" s="287">
        <f>$D386*'[1]Book Life'!AT38</f>
        <v>0</v>
      </c>
      <c r="AY386" s="53"/>
      <c r="AZ386" s="53"/>
      <c r="BA386" s="53"/>
      <c r="BB386" s="53"/>
      <c r="BC386" s="53"/>
      <c r="BD386" s="53"/>
      <c r="BE386" s="53"/>
      <c r="BF386" s="53"/>
      <c r="BG386" s="53"/>
    </row>
    <row r="387" spans="1:59" x14ac:dyDescent="0.3">
      <c r="A387" s="28"/>
      <c r="B387" s="6"/>
      <c r="C387" s="147">
        <f t="shared" si="130"/>
        <v>2030</v>
      </c>
      <c r="D387" s="148">
        <f t="shared" si="130"/>
        <v>0</v>
      </c>
      <c r="E387" s="254"/>
      <c r="F387" s="286">
        <f>$D387*'[1]Book Life'!B39</f>
        <v>0</v>
      </c>
      <c r="G387" s="288">
        <f>$D387*'[1]Book Life'!C39</f>
        <v>0</v>
      </c>
      <c r="H387" s="288">
        <f>$D387*'[1]Book Life'!D39</f>
        <v>0</v>
      </c>
      <c r="I387" s="288">
        <f>$D387*'[1]Book Life'!E39</f>
        <v>0</v>
      </c>
      <c r="J387" s="288">
        <f>$D387*'[1]Book Life'!F39</f>
        <v>0</v>
      </c>
      <c r="K387" s="288">
        <f>$D387*'[1]Book Life'!G39</f>
        <v>0</v>
      </c>
      <c r="L387" s="288">
        <f>$D387*'[1]Book Life'!H39</f>
        <v>0</v>
      </c>
      <c r="M387" s="70">
        <f>$D387*'[1]Book Life'!I39</f>
        <v>0</v>
      </c>
      <c r="N387" s="70">
        <f>$D387*'[1]Book Life'!J39</f>
        <v>0</v>
      </c>
      <c r="O387" s="70">
        <f>$D387*'[1]Book Life'!K39</f>
        <v>0</v>
      </c>
      <c r="P387" s="70">
        <f>$D387*'[1]Book Life'!L39</f>
        <v>0</v>
      </c>
      <c r="Q387" s="70">
        <f>$D387*'[1]Book Life'!M39</f>
        <v>0</v>
      </c>
      <c r="R387" s="70">
        <f>$D387*'[1]Book Life'!N39</f>
        <v>0</v>
      </c>
      <c r="S387" s="70">
        <f>$D387*'[1]Book Life'!O39</f>
        <v>0</v>
      </c>
      <c r="T387" s="70">
        <f>$D387*'[1]Book Life'!P39</f>
        <v>0</v>
      </c>
      <c r="U387" s="70">
        <f>$D387*'[1]Book Life'!Q39</f>
        <v>0</v>
      </c>
      <c r="V387" s="70">
        <f>$D387*'[1]Book Life'!R39</f>
        <v>0</v>
      </c>
      <c r="W387" s="70">
        <f>$D387*'[1]Book Life'!S39</f>
        <v>0</v>
      </c>
      <c r="X387" s="70">
        <f>$D387*'[1]Book Life'!T39</f>
        <v>0</v>
      </c>
      <c r="Y387" s="70">
        <f>$D387*'[1]Book Life'!U39</f>
        <v>0</v>
      </c>
      <c r="Z387" s="70">
        <f>$D387*'[1]Book Life'!V39</f>
        <v>0</v>
      </c>
      <c r="AA387" s="70">
        <f>$D387*'[1]Book Life'!W39</f>
        <v>0</v>
      </c>
      <c r="AB387" s="70">
        <f>$D387*'[1]Book Life'!X39</f>
        <v>0</v>
      </c>
      <c r="AC387" s="70">
        <f>$D387*'[1]Book Life'!Y39</f>
        <v>0</v>
      </c>
      <c r="AD387" s="70">
        <f>$D387*'[1]Book Life'!Z39</f>
        <v>0</v>
      </c>
      <c r="AE387" s="70">
        <f>$D387*'[1]Book Life'!AA39</f>
        <v>0</v>
      </c>
      <c r="AF387" s="70">
        <f>$D387*'[1]Book Life'!AB39</f>
        <v>0</v>
      </c>
      <c r="AG387" s="70">
        <f>$D387*'[1]Book Life'!AC39</f>
        <v>0</v>
      </c>
      <c r="AH387" s="70">
        <f>$D387*'[1]Book Life'!AD39</f>
        <v>0</v>
      </c>
      <c r="AI387" s="70">
        <f>$D387*'[1]Book Life'!AE39</f>
        <v>0</v>
      </c>
      <c r="AJ387" s="70">
        <f>$D387*'[1]Book Life'!AF39</f>
        <v>0</v>
      </c>
      <c r="AK387" s="70">
        <f>$D387*'[1]Book Life'!AG39</f>
        <v>0</v>
      </c>
      <c r="AL387" s="70">
        <f>$D387*'[1]Book Life'!AH39</f>
        <v>0</v>
      </c>
      <c r="AM387" s="70">
        <f>$D387*'[1]Book Life'!AI39</f>
        <v>0</v>
      </c>
      <c r="AN387" s="70">
        <f>$D387*'[1]Book Life'!AJ39</f>
        <v>0</v>
      </c>
      <c r="AO387" s="70">
        <f>$D387*'[1]Book Life'!AK39</f>
        <v>0</v>
      </c>
      <c r="AP387" s="70">
        <f>$D387*'[1]Book Life'!AL39</f>
        <v>0</v>
      </c>
      <c r="AQ387" s="70">
        <f>$D387*'[1]Book Life'!AM39</f>
        <v>0</v>
      </c>
      <c r="AR387" s="70">
        <f>$D387*'[1]Book Life'!AN39</f>
        <v>0</v>
      </c>
      <c r="AS387" s="70">
        <f>$D387*'[1]Book Life'!AO39</f>
        <v>0</v>
      </c>
      <c r="AT387" s="70">
        <f>$D387*'[1]Book Life'!AP39</f>
        <v>0</v>
      </c>
      <c r="AU387" s="70">
        <f>$D387*'[1]Book Life'!AQ39</f>
        <v>0</v>
      </c>
      <c r="AV387" s="70">
        <f>$D387*'[1]Book Life'!AR39</f>
        <v>0</v>
      </c>
      <c r="AW387" s="70">
        <f>$D387*'[1]Book Life'!AS39</f>
        <v>0</v>
      </c>
      <c r="AX387" s="287">
        <f>$D387*'[1]Book Life'!AT39</f>
        <v>0</v>
      </c>
      <c r="AY387" s="53"/>
      <c r="AZ387" s="53"/>
      <c r="BA387" s="53"/>
      <c r="BB387" s="53"/>
      <c r="BC387" s="53"/>
      <c r="BD387" s="53"/>
      <c r="BE387" s="53"/>
      <c r="BF387" s="53"/>
      <c r="BG387" s="53"/>
    </row>
    <row r="388" spans="1:59" x14ac:dyDescent="0.3">
      <c r="A388" s="139"/>
      <c r="B388" s="139"/>
      <c r="C388" s="147">
        <f t="shared" si="130"/>
        <v>2031</v>
      </c>
      <c r="D388" s="148">
        <f t="shared" si="130"/>
        <v>0</v>
      </c>
      <c r="E388" s="254"/>
      <c r="F388" s="286">
        <f>$D388*'[1]Book Life'!B40</f>
        <v>0</v>
      </c>
      <c r="G388" s="288">
        <f>$D388*'[1]Book Life'!C40</f>
        <v>0</v>
      </c>
      <c r="H388" s="288">
        <f>$D388*'[1]Book Life'!D40</f>
        <v>0</v>
      </c>
      <c r="I388" s="288">
        <f>$D388*'[1]Book Life'!E40</f>
        <v>0</v>
      </c>
      <c r="J388" s="288">
        <f>$D388*'[1]Book Life'!F40</f>
        <v>0</v>
      </c>
      <c r="K388" s="288">
        <f>$D388*'[1]Book Life'!G40</f>
        <v>0</v>
      </c>
      <c r="L388" s="288">
        <f>$D388*'[1]Book Life'!H40</f>
        <v>0</v>
      </c>
      <c r="M388" s="288">
        <f>$D388*'[1]Book Life'!I40</f>
        <v>0</v>
      </c>
      <c r="N388" s="70">
        <f>$D388*'[1]Book Life'!J40</f>
        <v>0</v>
      </c>
      <c r="O388" s="70">
        <f>$D388*'[1]Book Life'!K40</f>
        <v>0</v>
      </c>
      <c r="P388" s="70">
        <f>$D388*'[1]Book Life'!L40</f>
        <v>0</v>
      </c>
      <c r="Q388" s="70">
        <f>$D388*'[1]Book Life'!M40</f>
        <v>0</v>
      </c>
      <c r="R388" s="70">
        <f>$D388*'[1]Book Life'!N40</f>
        <v>0</v>
      </c>
      <c r="S388" s="70">
        <f>$D388*'[1]Book Life'!O40</f>
        <v>0</v>
      </c>
      <c r="T388" s="70">
        <f>$D388*'[1]Book Life'!P40</f>
        <v>0</v>
      </c>
      <c r="U388" s="70">
        <f>$D388*'[1]Book Life'!Q40</f>
        <v>0</v>
      </c>
      <c r="V388" s="70">
        <f>$D388*'[1]Book Life'!R40</f>
        <v>0</v>
      </c>
      <c r="W388" s="70">
        <f>$D388*'[1]Book Life'!S40</f>
        <v>0</v>
      </c>
      <c r="X388" s="70">
        <f>$D388*'[1]Book Life'!T40</f>
        <v>0</v>
      </c>
      <c r="Y388" s="70">
        <f>$D388*'[1]Book Life'!U40</f>
        <v>0</v>
      </c>
      <c r="Z388" s="70">
        <f>$D388*'[1]Book Life'!V40</f>
        <v>0</v>
      </c>
      <c r="AA388" s="70">
        <f>$D388*'[1]Book Life'!W40</f>
        <v>0</v>
      </c>
      <c r="AB388" s="70">
        <f>$D388*'[1]Book Life'!X40</f>
        <v>0</v>
      </c>
      <c r="AC388" s="70">
        <f>$D388*'[1]Book Life'!Y40</f>
        <v>0</v>
      </c>
      <c r="AD388" s="70">
        <f>$D388*'[1]Book Life'!Z40</f>
        <v>0</v>
      </c>
      <c r="AE388" s="70">
        <f>$D388*'[1]Book Life'!AA40</f>
        <v>0</v>
      </c>
      <c r="AF388" s="70">
        <f>$D388*'[1]Book Life'!AB40</f>
        <v>0</v>
      </c>
      <c r="AG388" s="70">
        <f>$D388*'[1]Book Life'!AC40</f>
        <v>0</v>
      </c>
      <c r="AH388" s="70">
        <f>$D388*'[1]Book Life'!AD40</f>
        <v>0</v>
      </c>
      <c r="AI388" s="70">
        <f>$D388*'[1]Book Life'!AE40</f>
        <v>0</v>
      </c>
      <c r="AJ388" s="70">
        <f>$D388*'[1]Book Life'!AF40</f>
        <v>0</v>
      </c>
      <c r="AK388" s="70">
        <f>$D388*'[1]Book Life'!AG40</f>
        <v>0</v>
      </c>
      <c r="AL388" s="70">
        <f>$D388*'[1]Book Life'!AH40</f>
        <v>0</v>
      </c>
      <c r="AM388" s="70">
        <f>$D388*'[1]Book Life'!AI40</f>
        <v>0</v>
      </c>
      <c r="AN388" s="70">
        <f>$D388*'[1]Book Life'!AJ40</f>
        <v>0</v>
      </c>
      <c r="AO388" s="70">
        <f>$D388*'[1]Book Life'!AK40</f>
        <v>0</v>
      </c>
      <c r="AP388" s="70">
        <f>$D388*'[1]Book Life'!AL40</f>
        <v>0</v>
      </c>
      <c r="AQ388" s="70">
        <f>$D388*'[1]Book Life'!AM40</f>
        <v>0</v>
      </c>
      <c r="AR388" s="70">
        <f>$D388*'[1]Book Life'!AN40</f>
        <v>0</v>
      </c>
      <c r="AS388" s="70">
        <f>$D388*'[1]Book Life'!AO40</f>
        <v>0</v>
      </c>
      <c r="AT388" s="70">
        <f>$D388*'[1]Book Life'!AP40</f>
        <v>0</v>
      </c>
      <c r="AU388" s="70">
        <f>$D388*'[1]Book Life'!AQ40</f>
        <v>0</v>
      </c>
      <c r="AV388" s="70">
        <f>$D388*'[1]Book Life'!AR40</f>
        <v>0</v>
      </c>
      <c r="AW388" s="70">
        <f>$D388*'[1]Book Life'!AS40</f>
        <v>0</v>
      </c>
      <c r="AX388" s="287">
        <f>$D388*'[1]Book Life'!AT40</f>
        <v>0</v>
      </c>
      <c r="AY388" s="53"/>
      <c r="AZ388" s="53"/>
      <c r="BA388" s="53"/>
      <c r="BB388" s="53"/>
      <c r="BC388" s="53"/>
      <c r="BD388" s="53"/>
      <c r="BE388" s="53"/>
      <c r="BF388" s="53"/>
      <c r="BG388" s="53"/>
    </row>
    <row r="389" spans="1:59" x14ac:dyDescent="0.3">
      <c r="A389" s="140"/>
      <c r="B389" s="140"/>
      <c r="C389" s="147">
        <f t="shared" si="130"/>
        <v>2032</v>
      </c>
      <c r="D389" s="148">
        <f t="shared" si="130"/>
        <v>0</v>
      </c>
      <c r="E389" s="254"/>
      <c r="F389" s="286">
        <f>$D389*'[1]Book Life'!B41</f>
        <v>0</v>
      </c>
      <c r="G389" s="288">
        <f>$D389*'[1]Book Life'!C41</f>
        <v>0</v>
      </c>
      <c r="H389" s="288">
        <f>$D389*'[1]Book Life'!D41</f>
        <v>0</v>
      </c>
      <c r="I389" s="288">
        <f>$D389*'[1]Book Life'!E41</f>
        <v>0</v>
      </c>
      <c r="J389" s="288">
        <f>$D389*'[1]Book Life'!F41</f>
        <v>0</v>
      </c>
      <c r="K389" s="288">
        <f>$D389*'[1]Book Life'!G41</f>
        <v>0</v>
      </c>
      <c r="L389" s="288">
        <f>$D389*'[1]Book Life'!H41</f>
        <v>0</v>
      </c>
      <c r="M389" s="288">
        <f>$D389*'[1]Book Life'!I41</f>
        <v>0</v>
      </c>
      <c r="N389" s="288">
        <f>$D389*'[1]Book Life'!J41</f>
        <v>0</v>
      </c>
      <c r="O389" s="70">
        <f>$D389*'[1]Book Life'!K41</f>
        <v>0</v>
      </c>
      <c r="P389" s="70">
        <f>$D389*'[1]Book Life'!L41</f>
        <v>0</v>
      </c>
      <c r="Q389" s="70">
        <f>$D389*'[1]Book Life'!M41</f>
        <v>0</v>
      </c>
      <c r="R389" s="70">
        <f>$D389*'[1]Book Life'!N41</f>
        <v>0</v>
      </c>
      <c r="S389" s="70">
        <f>$D389*'[1]Book Life'!O41</f>
        <v>0</v>
      </c>
      <c r="T389" s="70">
        <f>$D389*'[1]Book Life'!P41</f>
        <v>0</v>
      </c>
      <c r="U389" s="70">
        <f>$D389*'[1]Book Life'!Q41</f>
        <v>0</v>
      </c>
      <c r="V389" s="70">
        <f>$D389*'[1]Book Life'!R41</f>
        <v>0</v>
      </c>
      <c r="W389" s="70">
        <f>$D389*'[1]Book Life'!S41</f>
        <v>0</v>
      </c>
      <c r="X389" s="70">
        <f>$D389*'[1]Book Life'!T41</f>
        <v>0</v>
      </c>
      <c r="Y389" s="70">
        <f>$D389*'[1]Book Life'!U41</f>
        <v>0</v>
      </c>
      <c r="Z389" s="70">
        <f>$D389*'[1]Book Life'!V41</f>
        <v>0</v>
      </c>
      <c r="AA389" s="70">
        <f>$D389*'[1]Book Life'!W41</f>
        <v>0</v>
      </c>
      <c r="AB389" s="70">
        <f>$D389*'[1]Book Life'!X41</f>
        <v>0</v>
      </c>
      <c r="AC389" s="70">
        <f>$D389*'[1]Book Life'!Y41</f>
        <v>0</v>
      </c>
      <c r="AD389" s="70">
        <f>$D389*'[1]Book Life'!Z41</f>
        <v>0</v>
      </c>
      <c r="AE389" s="70">
        <f>$D389*'[1]Book Life'!AA41</f>
        <v>0</v>
      </c>
      <c r="AF389" s="70">
        <f>$D389*'[1]Book Life'!AB41</f>
        <v>0</v>
      </c>
      <c r="AG389" s="70">
        <f>$D389*'[1]Book Life'!AC41</f>
        <v>0</v>
      </c>
      <c r="AH389" s="70">
        <f>$D389*'[1]Book Life'!AD41</f>
        <v>0</v>
      </c>
      <c r="AI389" s="70">
        <f>$D389*'[1]Book Life'!AE41</f>
        <v>0</v>
      </c>
      <c r="AJ389" s="70">
        <f>$D389*'[1]Book Life'!AF41</f>
        <v>0</v>
      </c>
      <c r="AK389" s="70">
        <f>$D389*'[1]Book Life'!AG41</f>
        <v>0</v>
      </c>
      <c r="AL389" s="70">
        <f>$D389*'[1]Book Life'!AH41</f>
        <v>0</v>
      </c>
      <c r="AM389" s="70">
        <f>$D389*'[1]Book Life'!AI41</f>
        <v>0</v>
      </c>
      <c r="AN389" s="70">
        <f>$D389*'[1]Book Life'!AJ41</f>
        <v>0</v>
      </c>
      <c r="AO389" s="70">
        <f>$D389*'[1]Book Life'!AK41</f>
        <v>0</v>
      </c>
      <c r="AP389" s="70">
        <f>$D389*'[1]Book Life'!AL41</f>
        <v>0</v>
      </c>
      <c r="AQ389" s="70">
        <f>$D389*'[1]Book Life'!AM41</f>
        <v>0</v>
      </c>
      <c r="AR389" s="70">
        <f>$D389*'[1]Book Life'!AN41</f>
        <v>0</v>
      </c>
      <c r="AS389" s="70">
        <f>$D389*'[1]Book Life'!AO41</f>
        <v>0</v>
      </c>
      <c r="AT389" s="70">
        <f>$D389*'[1]Book Life'!AP41</f>
        <v>0</v>
      </c>
      <c r="AU389" s="70">
        <f>$D389*'[1]Book Life'!AQ41</f>
        <v>0</v>
      </c>
      <c r="AV389" s="70">
        <f>$D389*'[1]Book Life'!AR41</f>
        <v>0</v>
      </c>
      <c r="AW389" s="70">
        <f>$D389*'[1]Book Life'!AS41</f>
        <v>0</v>
      </c>
      <c r="AX389" s="287">
        <f>$D389*'[1]Book Life'!AT41</f>
        <v>0</v>
      </c>
      <c r="AY389" s="53"/>
      <c r="AZ389" s="53"/>
      <c r="BA389" s="53"/>
      <c r="BB389" s="53"/>
      <c r="BC389" s="53"/>
      <c r="BD389" s="53"/>
      <c r="BE389" s="53"/>
      <c r="BF389" s="53"/>
      <c r="BG389" s="53"/>
    </row>
    <row r="390" spans="1:59" x14ac:dyDescent="0.3">
      <c r="A390" s="139"/>
      <c r="B390" s="139"/>
      <c r="C390" s="147">
        <f t="shared" si="130"/>
        <v>2033</v>
      </c>
      <c r="D390" s="148">
        <f t="shared" si="130"/>
        <v>0</v>
      </c>
      <c r="E390" s="254"/>
      <c r="F390" s="286">
        <f>$D390*'[1]Book Life'!B42</f>
        <v>0</v>
      </c>
      <c r="G390" s="288">
        <f>$D390*'[1]Book Life'!C42</f>
        <v>0</v>
      </c>
      <c r="H390" s="288">
        <f>$D390*'[1]Book Life'!D42</f>
        <v>0</v>
      </c>
      <c r="I390" s="288">
        <f>$D390*'[1]Book Life'!E42</f>
        <v>0</v>
      </c>
      <c r="J390" s="288">
        <f>$D390*'[1]Book Life'!F42</f>
        <v>0</v>
      </c>
      <c r="K390" s="288">
        <f>$D390*'[1]Book Life'!G42</f>
        <v>0</v>
      </c>
      <c r="L390" s="288">
        <f>$D390*'[1]Book Life'!H42</f>
        <v>0</v>
      </c>
      <c r="M390" s="288">
        <f>$D390*'[1]Book Life'!I42</f>
        <v>0</v>
      </c>
      <c r="N390" s="288">
        <f>$D390*'[1]Book Life'!J42</f>
        <v>0</v>
      </c>
      <c r="O390" s="288">
        <f>$D390*'[1]Book Life'!K42</f>
        <v>0</v>
      </c>
      <c r="P390" s="70">
        <f>$D390*'[1]Book Life'!L42</f>
        <v>0</v>
      </c>
      <c r="Q390" s="70">
        <f>$D390*'[1]Book Life'!M42</f>
        <v>0</v>
      </c>
      <c r="R390" s="70">
        <f>$D390*'[1]Book Life'!N42</f>
        <v>0</v>
      </c>
      <c r="S390" s="70">
        <f>$D390*'[1]Book Life'!O42</f>
        <v>0</v>
      </c>
      <c r="T390" s="70">
        <f>$D390*'[1]Book Life'!P42</f>
        <v>0</v>
      </c>
      <c r="U390" s="70">
        <f>$D390*'[1]Book Life'!Q42</f>
        <v>0</v>
      </c>
      <c r="V390" s="70">
        <f>$D390*'[1]Book Life'!R42</f>
        <v>0</v>
      </c>
      <c r="W390" s="70">
        <f>$D390*'[1]Book Life'!S42</f>
        <v>0</v>
      </c>
      <c r="X390" s="70">
        <f>$D390*'[1]Book Life'!T42</f>
        <v>0</v>
      </c>
      <c r="Y390" s="70">
        <f>$D390*'[1]Book Life'!U42</f>
        <v>0</v>
      </c>
      <c r="Z390" s="70">
        <f>$D390*'[1]Book Life'!V42</f>
        <v>0</v>
      </c>
      <c r="AA390" s="70">
        <f>$D390*'[1]Book Life'!W42</f>
        <v>0</v>
      </c>
      <c r="AB390" s="70">
        <f>$D390*'[1]Book Life'!X42</f>
        <v>0</v>
      </c>
      <c r="AC390" s="70">
        <f>$D390*'[1]Book Life'!Y42</f>
        <v>0</v>
      </c>
      <c r="AD390" s="70">
        <f>$D390*'[1]Book Life'!Z42</f>
        <v>0</v>
      </c>
      <c r="AE390" s="70">
        <f>$D390*'[1]Book Life'!AA42</f>
        <v>0</v>
      </c>
      <c r="AF390" s="70">
        <f>$D390*'[1]Book Life'!AB42</f>
        <v>0</v>
      </c>
      <c r="AG390" s="70">
        <f>$D390*'[1]Book Life'!AC42</f>
        <v>0</v>
      </c>
      <c r="AH390" s="70">
        <f>$D390*'[1]Book Life'!AD42</f>
        <v>0</v>
      </c>
      <c r="AI390" s="70">
        <f>$D390*'[1]Book Life'!AE42</f>
        <v>0</v>
      </c>
      <c r="AJ390" s="70">
        <f>$D390*'[1]Book Life'!AF42</f>
        <v>0</v>
      </c>
      <c r="AK390" s="70">
        <f>$D390*'[1]Book Life'!AG42</f>
        <v>0</v>
      </c>
      <c r="AL390" s="70">
        <f>$D390*'[1]Book Life'!AH42</f>
        <v>0</v>
      </c>
      <c r="AM390" s="70">
        <f>$D390*'[1]Book Life'!AI42</f>
        <v>0</v>
      </c>
      <c r="AN390" s="70">
        <f>$D390*'[1]Book Life'!AJ42</f>
        <v>0</v>
      </c>
      <c r="AO390" s="70">
        <f>$D390*'[1]Book Life'!AK42</f>
        <v>0</v>
      </c>
      <c r="AP390" s="70">
        <f>$D390*'[1]Book Life'!AL42</f>
        <v>0</v>
      </c>
      <c r="AQ390" s="70">
        <f>$D390*'[1]Book Life'!AM42</f>
        <v>0</v>
      </c>
      <c r="AR390" s="70">
        <f>$D390*'[1]Book Life'!AN42</f>
        <v>0</v>
      </c>
      <c r="AS390" s="70">
        <f>$D390*'[1]Book Life'!AO42</f>
        <v>0</v>
      </c>
      <c r="AT390" s="70">
        <f>$D390*'[1]Book Life'!AP42</f>
        <v>0</v>
      </c>
      <c r="AU390" s="70">
        <f>$D390*'[1]Book Life'!AQ42</f>
        <v>0</v>
      </c>
      <c r="AV390" s="70">
        <f>$D390*'[1]Book Life'!AR42</f>
        <v>0</v>
      </c>
      <c r="AW390" s="70">
        <f>$D390*'[1]Book Life'!AS42</f>
        <v>0</v>
      </c>
      <c r="AX390" s="287">
        <f>$D390*'[1]Book Life'!AT42</f>
        <v>0</v>
      </c>
      <c r="AY390" s="53"/>
      <c r="AZ390" s="53"/>
      <c r="BA390" s="53"/>
      <c r="BB390" s="53"/>
      <c r="BC390" s="53"/>
      <c r="BD390" s="53"/>
      <c r="BE390" s="53"/>
      <c r="BF390" s="53"/>
      <c r="BG390" s="53"/>
    </row>
    <row r="391" spans="1:59" x14ac:dyDescent="0.3">
      <c r="A391" s="139"/>
      <c r="B391" s="139"/>
      <c r="C391" s="147">
        <f t="shared" si="130"/>
        <v>2034</v>
      </c>
      <c r="D391" s="148">
        <f t="shared" si="130"/>
        <v>0</v>
      </c>
      <c r="E391" s="254"/>
      <c r="F391" s="286">
        <f>$D391*'[1]Book Life'!B43</f>
        <v>0</v>
      </c>
      <c r="G391" s="288">
        <f>$D391*'[1]Book Life'!C43</f>
        <v>0</v>
      </c>
      <c r="H391" s="288">
        <f>$D391*'[1]Book Life'!D43</f>
        <v>0</v>
      </c>
      <c r="I391" s="288">
        <f>$D391*'[1]Book Life'!E43</f>
        <v>0</v>
      </c>
      <c r="J391" s="288">
        <f>$D391*'[1]Book Life'!F43</f>
        <v>0</v>
      </c>
      <c r="K391" s="288">
        <f>$D391*'[1]Book Life'!G43</f>
        <v>0</v>
      </c>
      <c r="L391" s="288">
        <f>$D391*'[1]Book Life'!H43</f>
        <v>0</v>
      </c>
      <c r="M391" s="288">
        <f>$D391*'[1]Book Life'!I43</f>
        <v>0</v>
      </c>
      <c r="N391" s="288">
        <f>$D391*'[1]Book Life'!J43</f>
        <v>0</v>
      </c>
      <c r="O391" s="288">
        <f>$D391*'[1]Book Life'!K43</f>
        <v>0</v>
      </c>
      <c r="P391" s="288">
        <f>$D391*'[1]Book Life'!L43</f>
        <v>0</v>
      </c>
      <c r="Q391" s="70">
        <f>$D391*'[1]Book Life'!M43</f>
        <v>0</v>
      </c>
      <c r="R391" s="70">
        <f>$D391*'[1]Book Life'!N43</f>
        <v>0</v>
      </c>
      <c r="S391" s="70">
        <f>$D391*'[1]Book Life'!O43</f>
        <v>0</v>
      </c>
      <c r="T391" s="70">
        <f>$D391*'[1]Book Life'!P43</f>
        <v>0</v>
      </c>
      <c r="U391" s="70">
        <f>$D391*'[1]Book Life'!Q43</f>
        <v>0</v>
      </c>
      <c r="V391" s="70">
        <f>$D391*'[1]Book Life'!R43</f>
        <v>0</v>
      </c>
      <c r="W391" s="70">
        <f>$D391*'[1]Book Life'!S43</f>
        <v>0</v>
      </c>
      <c r="X391" s="70">
        <f>$D391*'[1]Book Life'!T43</f>
        <v>0</v>
      </c>
      <c r="Y391" s="70">
        <f>$D391*'[1]Book Life'!U43</f>
        <v>0</v>
      </c>
      <c r="Z391" s="70">
        <f>$D391*'[1]Book Life'!V43</f>
        <v>0</v>
      </c>
      <c r="AA391" s="70">
        <f>$D391*'[1]Book Life'!W43</f>
        <v>0</v>
      </c>
      <c r="AB391" s="70">
        <f>$D391*'[1]Book Life'!X43</f>
        <v>0</v>
      </c>
      <c r="AC391" s="70">
        <f>$D391*'[1]Book Life'!Y43</f>
        <v>0</v>
      </c>
      <c r="AD391" s="70">
        <f>$D391*'[1]Book Life'!Z43</f>
        <v>0</v>
      </c>
      <c r="AE391" s="70">
        <f>$D391*'[1]Book Life'!AA43</f>
        <v>0</v>
      </c>
      <c r="AF391" s="70">
        <f>$D391*'[1]Book Life'!AB43</f>
        <v>0</v>
      </c>
      <c r="AG391" s="70">
        <f>$D391*'[1]Book Life'!AC43</f>
        <v>0</v>
      </c>
      <c r="AH391" s="70">
        <f>$D391*'[1]Book Life'!AD43</f>
        <v>0</v>
      </c>
      <c r="AI391" s="70">
        <f>$D391*'[1]Book Life'!AE43</f>
        <v>0</v>
      </c>
      <c r="AJ391" s="70">
        <f>$D391*'[1]Book Life'!AF43</f>
        <v>0</v>
      </c>
      <c r="AK391" s="70">
        <f>$D391*'[1]Book Life'!AG43</f>
        <v>0</v>
      </c>
      <c r="AL391" s="70">
        <f>$D391*'[1]Book Life'!AH43</f>
        <v>0</v>
      </c>
      <c r="AM391" s="70">
        <f>$D391*'[1]Book Life'!AI43</f>
        <v>0</v>
      </c>
      <c r="AN391" s="70">
        <f>$D391*'[1]Book Life'!AJ43</f>
        <v>0</v>
      </c>
      <c r="AO391" s="70">
        <f>$D391*'[1]Book Life'!AK43</f>
        <v>0</v>
      </c>
      <c r="AP391" s="70">
        <f>$D391*'[1]Book Life'!AL43</f>
        <v>0</v>
      </c>
      <c r="AQ391" s="70">
        <f>$D391*'[1]Book Life'!AM43</f>
        <v>0</v>
      </c>
      <c r="AR391" s="70">
        <f>$D391*'[1]Book Life'!AN43</f>
        <v>0</v>
      </c>
      <c r="AS391" s="70">
        <f>$D391*'[1]Book Life'!AO43</f>
        <v>0</v>
      </c>
      <c r="AT391" s="70">
        <f>$D391*'[1]Book Life'!AP43</f>
        <v>0</v>
      </c>
      <c r="AU391" s="70">
        <f>$D391*'[1]Book Life'!AQ43</f>
        <v>0</v>
      </c>
      <c r="AV391" s="70">
        <f>$D391*'[1]Book Life'!AR43</f>
        <v>0</v>
      </c>
      <c r="AW391" s="70">
        <f>$D391*'[1]Book Life'!AS43</f>
        <v>0</v>
      </c>
      <c r="AX391" s="287">
        <f>$D391*'[1]Book Life'!AT43</f>
        <v>0</v>
      </c>
      <c r="AY391" s="53"/>
      <c r="AZ391" s="53"/>
      <c r="BA391" s="53"/>
      <c r="BB391" s="53"/>
      <c r="BC391" s="53"/>
      <c r="BD391" s="53"/>
      <c r="BE391" s="53"/>
      <c r="BF391" s="53"/>
      <c r="BG391" s="53"/>
    </row>
    <row r="392" spans="1:59" x14ac:dyDescent="0.3">
      <c r="A392" s="139"/>
      <c r="B392" s="139"/>
      <c r="C392" s="147">
        <f t="shared" si="130"/>
        <v>2035</v>
      </c>
      <c r="D392" s="148">
        <f t="shared" si="130"/>
        <v>0</v>
      </c>
      <c r="E392" s="254"/>
      <c r="F392" s="286">
        <f>$D392*'[1]Book Life'!B44</f>
        <v>0</v>
      </c>
      <c r="G392" s="288">
        <f>$D392*'[1]Book Life'!C44</f>
        <v>0</v>
      </c>
      <c r="H392" s="288">
        <f>$D392*'[1]Book Life'!D44</f>
        <v>0</v>
      </c>
      <c r="I392" s="288">
        <f>$D392*'[1]Book Life'!E44</f>
        <v>0</v>
      </c>
      <c r="J392" s="288">
        <f>$D392*'[1]Book Life'!F44</f>
        <v>0</v>
      </c>
      <c r="K392" s="288">
        <f>$D392*'[1]Book Life'!G44</f>
        <v>0</v>
      </c>
      <c r="L392" s="288">
        <f>$D392*'[1]Book Life'!H44</f>
        <v>0</v>
      </c>
      <c r="M392" s="288">
        <f>$D392*'[1]Book Life'!I44</f>
        <v>0</v>
      </c>
      <c r="N392" s="288">
        <f>$D392*'[1]Book Life'!J44</f>
        <v>0</v>
      </c>
      <c r="O392" s="288">
        <f>$D392*'[1]Book Life'!K44</f>
        <v>0</v>
      </c>
      <c r="P392" s="288">
        <f>$D392*'[1]Book Life'!L44</f>
        <v>0</v>
      </c>
      <c r="Q392" s="288">
        <f>$D392*'[1]Book Life'!M44</f>
        <v>0</v>
      </c>
      <c r="R392" s="70">
        <f>$D392*'[1]Book Life'!N44</f>
        <v>0</v>
      </c>
      <c r="S392" s="70">
        <f>$D392*'[1]Book Life'!O44</f>
        <v>0</v>
      </c>
      <c r="T392" s="70">
        <f>$D392*'[1]Book Life'!P44</f>
        <v>0</v>
      </c>
      <c r="U392" s="70">
        <f>$D392*'[1]Book Life'!Q44</f>
        <v>0</v>
      </c>
      <c r="V392" s="70">
        <f>$D392*'[1]Book Life'!R44</f>
        <v>0</v>
      </c>
      <c r="W392" s="70">
        <f>$D392*'[1]Book Life'!S44</f>
        <v>0</v>
      </c>
      <c r="X392" s="70">
        <f>$D392*'[1]Book Life'!T44</f>
        <v>0</v>
      </c>
      <c r="Y392" s="70">
        <f>$D392*'[1]Book Life'!U44</f>
        <v>0</v>
      </c>
      <c r="Z392" s="70">
        <f>$D392*'[1]Book Life'!V44</f>
        <v>0</v>
      </c>
      <c r="AA392" s="70">
        <f>$D392*'[1]Book Life'!W44</f>
        <v>0</v>
      </c>
      <c r="AB392" s="70">
        <f>$D392*'[1]Book Life'!X44</f>
        <v>0</v>
      </c>
      <c r="AC392" s="70">
        <f>$D392*'[1]Book Life'!Y44</f>
        <v>0</v>
      </c>
      <c r="AD392" s="70">
        <f>$D392*'[1]Book Life'!Z44</f>
        <v>0</v>
      </c>
      <c r="AE392" s="70">
        <f>$D392*'[1]Book Life'!AA44</f>
        <v>0</v>
      </c>
      <c r="AF392" s="70">
        <f>$D392*'[1]Book Life'!AB44</f>
        <v>0</v>
      </c>
      <c r="AG392" s="70">
        <f>$D392*'[1]Book Life'!AC44</f>
        <v>0</v>
      </c>
      <c r="AH392" s="70">
        <f>$D392*'[1]Book Life'!AD44</f>
        <v>0</v>
      </c>
      <c r="AI392" s="70">
        <f>$D392*'[1]Book Life'!AE44</f>
        <v>0</v>
      </c>
      <c r="AJ392" s="70">
        <f>$D392*'[1]Book Life'!AF44</f>
        <v>0</v>
      </c>
      <c r="AK392" s="70">
        <f>$D392*'[1]Book Life'!AG44</f>
        <v>0</v>
      </c>
      <c r="AL392" s="70">
        <f>$D392*'[1]Book Life'!AH44</f>
        <v>0</v>
      </c>
      <c r="AM392" s="70">
        <f>$D392*'[1]Book Life'!AI44</f>
        <v>0</v>
      </c>
      <c r="AN392" s="70">
        <f>$D392*'[1]Book Life'!AJ44</f>
        <v>0</v>
      </c>
      <c r="AO392" s="70">
        <f>$D392*'[1]Book Life'!AK44</f>
        <v>0</v>
      </c>
      <c r="AP392" s="70">
        <f>$D392*'[1]Book Life'!AL44</f>
        <v>0</v>
      </c>
      <c r="AQ392" s="70">
        <f>$D392*'[1]Book Life'!AM44</f>
        <v>0</v>
      </c>
      <c r="AR392" s="70">
        <f>$D392*'[1]Book Life'!AN44</f>
        <v>0</v>
      </c>
      <c r="AS392" s="70">
        <f>$D392*'[1]Book Life'!AO44</f>
        <v>0</v>
      </c>
      <c r="AT392" s="70">
        <f>$D392*'[1]Book Life'!AP44</f>
        <v>0</v>
      </c>
      <c r="AU392" s="70">
        <f>$D392*'[1]Book Life'!AQ44</f>
        <v>0</v>
      </c>
      <c r="AV392" s="70">
        <f>$D392*'[1]Book Life'!AR44</f>
        <v>0</v>
      </c>
      <c r="AW392" s="70">
        <f>$D392*'[1]Book Life'!AS44</f>
        <v>0</v>
      </c>
      <c r="AX392" s="287">
        <f>$D392*'[1]Book Life'!AT44</f>
        <v>0</v>
      </c>
      <c r="AY392" s="53"/>
      <c r="AZ392" s="53"/>
      <c r="BA392" s="53"/>
      <c r="BB392" s="53"/>
      <c r="BC392" s="53"/>
      <c r="BD392" s="53"/>
      <c r="BE392" s="53"/>
      <c r="BF392" s="53"/>
      <c r="BG392" s="53"/>
    </row>
    <row r="393" spans="1:59" x14ac:dyDescent="0.3">
      <c r="A393" s="139"/>
      <c r="B393" s="139"/>
      <c r="C393" s="147">
        <f t="shared" si="130"/>
        <v>2036</v>
      </c>
      <c r="D393" s="148">
        <f t="shared" si="130"/>
        <v>0</v>
      </c>
      <c r="E393" s="254"/>
      <c r="F393" s="286">
        <f>$D393*'[1]Book Life'!B45</f>
        <v>0</v>
      </c>
      <c r="G393" s="288">
        <f>$D393*'[1]Book Life'!C45</f>
        <v>0</v>
      </c>
      <c r="H393" s="288">
        <f>$D393*'[1]Book Life'!D45</f>
        <v>0</v>
      </c>
      <c r="I393" s="288">
        <f>$D393*'[1]Book Life'!E45</f>
        <v>0</v>
      </c>
      <c r="J393" s="288">
        <f>$D393*'[1]Book Life'!F45</f>
        <v>0</v>
      </c>
      <c r="K393" s="288">
        <f>$D393*'[1]Book Life'!G45</f>
        <v>0</v>
      </c>
      <c r="L393" s="288">
        <f>$D393*'[1]Book Life'!H45</f>
        <v>0</v>
      </c>
      <c r="M393" s="288">
        <f>$D393*'[1]Book Life'!I45</f>
        <v>0</v>
      </c>
      <c r="N393" s="288">
        <f>$D393*'[1]Book Life'!J45</f>
        <v>0</v>
      </c>
      <c r="O393" s="288">
        <f>$D393*'[1]Book Life'!K45</f>
        <v>0</v>
      </c>
      <c r="P393" s="288">
        <f>$D393*'[1]Book Life'!L45</f>
        <v>0</v>
      </c>
      <c r="Q393" s="288">
        <f>$D393*'[1]Book Life'!M45</f>
        <v>0</v>
      </c>
      <c r="R393" s="288">
        <f>$D393*'[1]Book Life'!N45</f>
        <v>0</v>
      </c>
      <c r="S393" s="70">
        <f>$D393*'[1]Book Life'!O45</f>
        <v>0</v>
      </c>
      <c r="T393" s="70">
        <f>$D393*'[1]Book Life'!P45</f>
        <v>0</v>
      </c>
      <c r="U393" s="70">
        <f>$D393*'[1]Book Life'!Q45</f>
        <v>0</v>
      </c>
      <c r="V393" s="70">
        <f>$D393*'[1]Book Life'!R45</f>
        <v>0</v>
      </c>
      <c r="W393" s="70">
        <f>$D393*'[1]Book Life'!S45</f>
        <v>0</v>
      </c>
      <c r="X393" s="70">
        <f>$D393*'[1]Book Life'!T45</f>
        <v>0</v>
      </c>
      <c r="Y393" s="70">
        <f>$D393*'[1]Book Life'!U45</f>
        <v>0</v>
      </c>
      <c r="Z393" s="70">
        <f>$D393*'[1]Book Life'!V45</f>
        <v>0</v>
      </c>
      <c r="AA393" s="70">
        <f>$D393*'[1]Book Life'!W45</f>
        <v>0</v>
      </c>
      <c r="AB393" s="70">
        <f>$D393*'[1]Book Life'!X45</f>
        <v>0</v>
      </c>
      <c r="AC393" s="70">
        <f>$D393*'[1]Book Life'!Y45</f>
        <v>0</v>
      </c>
      <c r="AD393" s="70">
        <f>$D393*'[1]Book Life'!Z45</f>
        <v>0</v>
      </c>
      <c r="AE393" s="70">
        <f>$D393*'[1]Book Life'!AA45</f>
        <v>0</v>
      </c>
      <c r="AF393" s="70">
        <f>$D393*'[1]Book Life'!AB45</f>
        <v>0</v>
      </c>
      <c r="AG393" s="70">
        <f>$D393*'[1]Book Life'!AC45</f>
        <v>0</v>
      </c>
      <c r="AH393" s="70">
        <f>$D393*'[1]Book Life'!AD45</f>
        <v>0</v>
      </c>
      <c r="AI393" s="70">
        <f>$D393*'[1]Book Life'!AE45</f>
        <v>0</v>
      </c>
      <c r="AJ393" s="70">
        <f>$D393*'[1]Book Life'!AF45</f>
        <v>0</v>
      </c>
      <c r="AK393" s="70">
        <f>$D393*'[1]Book Life'!AG45</f>
        <v>0</v>
      </c>
      <c r="AL393" s="70">
        <f>$D393*'[1]Book Life'!AH45</f>
        <v>0</v>
      </c>
      <c r="AM393" s="70">
        <f>$D393*'[1]Book Life'!AI45</f>
        <v>0</v>
      </c>
      <c r="AN393" s="70">
        <f>$D393*'[1]Book Life'!AJ45</f>
        <v>0</v>
      </c>
      <c r="AO393" s="70">
        <f>$D393*'[1]Book Life'!AK45</f>
        <v>0</v>
      </c>
      <c r="AP393" s="70">
        <f>$D393*'[1]Book Life'!AL45</f>
        <v>0</v>
      </c>
      <c r="AQ393" s="70">
        <f>$D393*'[1]Book Life'!AM45</f>
        <v>0</v>
      </c>
      <c r="AR393" s="70">
        <f>$D393*'[1]Book Life'!AN45</f>
        <v>0</v>
      </c>
      <c r="AS393" s="70">
        <f>$D393*'[1]Book Life'!AO45</f>
        <v>0</v>
      </c>
      <c r="AT393" s="70">
        <f>$D393*'[1]Book Life'!AP45</f>
        <v>0</v>
      </c>
      <c r="AU393" s="70">
        <f>$D393*'[1]Book Life'!AQ45</f>
        <v>0</v>
      </c>
      <c r="AV393" s="70">
        <f>$D393*'[1]Book Life'!AR45</f>
        <v>0</v>
      </c>
      <c r="AW393" s="70">
        <f>$D393*'[1]Book Life'!AS45</f>
        <v>0</v>
      </c>
      <c r="AX393" s="287">
        <f>$D393*'[1]Book Life'!AT45</f>
        <v>0</v>
      </c>
      <c r="AY393" s="53"/>
      <c r="AZ393" s="53"/>
      <c r="BA393" s="53"/>
      <c r="BB393" s="53"/>
      <c r="BC393" s="53"/>
      <c r="BD393" s="53"/>
      <c r="BE393" s="53"/>
      <c r="BF393" s="53"/>
      <c r="BG393" s="53"/>
    </row>
    <row r="394" spans="1:59" x14ac:dyDescent="0.3">
      <c r="A394" s="139"/>
      <c r="B394" s="139"/>
      <c r="C394" s="147">
        <f t="shared" si="130"/>
        <v>2037</v>
      </c>
      <c r="D394" s="148">
        <f t="shared" si="130"/>
        <v>0</v>
      </c>
      <c r="E394" s="254"/>
      <c r="F394" s="286">
        <f>$D394*'[1]Book Life'!B46</f>
        <v>0</v>
      </c>
      <c r="G394" s="288">
        <f>$D394*'[1]Book Life'!C46</f>
        <v>0</v>
      </c>
      <c r="H394" s="288">
        <f>$D394*'[1]Book Life'!D46</f>
        <v>0</v>
      </c>
      <c r="I394" s="288">
        <f>$D394*'[1]Book Life'!E46</f>
        <v>0</v>
      </c>
      <c r="J394" s="288">
        <f>$D394*'[1]Book Life'!F46</f>
        <v>0</v>
      </c>
      <c r="K394" s="288">
        <f>$D394*'[1]Book Life'!G46</f>
        <v>0</v>
      </c>
      <c r="L394" s="288">
        <f>$D394*'[1]Book Life'!H46</f>
        <v>0</v>
      </c>
      <c r="M394" s="288">
        <f>$D394*'[1]Book Life'!I46</f>
        <v>0</v>
      </c>
      <c r="N394" s="288">
        <f>$D394*'[1]Book Life'!J46</f>
        <v>0</v>
      </c>
      <c r="O394" s="288">
        <f>$D394*'[1]Book Life'!K46</f>
        <v>0</v>
      </c>
      <c r="P394" s="288">
        <f>$D394*'[1]Book Life'!L46</f>
        <v>0</v>
      </c>
      <c r="Q394" s="288">
        <f>$D394*'[1]Book Life'!M46</f>
        <v>0</v>
      </c>
      <c r="R394" s="288">
        <f>$D394*'[1]Book Life'!N46</f>
        <v>0</v>
      </c>
      <c r="S394" s="288">
        <f>$D394*'[1]Book Life'!O46</f>
        <v>0</v>
      </c>
      <c r="T394" s="70">
        <f>$D394*'[1]Book Life'!P46</f>
        <v>0</v>
      </c>
      <c r="U394" s="70">
        <f>$D394*'[1]Book Life'!Q46</f>
        <v>0</v>
      </c>
      <c r="V394" s="70">
        <f>$D394*'[1]Book Life'!R46</f>
        <v>0</v>
      </c>
      <c r="W394" s="70">
        <f>$D394*'[1]Book Life'!S46</f>
        <v>0</v>
      </c>
      <c r="X394" s="70">
        <f>$D394*'[1]Book Life'!T46</f>
        <v>0</v>
      </c>
      <c r="Y394" s="70">
        <f>$D394*'[1]Book Life'!U46</f>
        <v>0</v>
      </c>
      <c r="Z394" s="70">
        <f>$D394*'[1]Book Life'!V46</f>
        <v>0</v>
      </c>
      <c r="AA394" s="70">
        <f>$D394*'[1]Book Life'!W46</f>
        <v>0</v>
      </c>
      <c r="AB394" s="70">
        <f>$D394*'[1]Book Life'!X46</f>
        <v>0</v>
      </c>
      <c r="AC394" s="70">
        <f>$D394*'[1]Book Life'!Y46</f>
        <v>0</v>
      </c>
      <c r="AD394" s="70">
        <f>$D394*'[1]Book Life'!Z46</f>
        <v>0</v>
      </c>
      <c r="AE394" s="70">
        <f>$D394*'[1]Book Life'!AA46</f>
        <v>0</v>
      </c>
      <c r="AF394" s="70">
        <f>$D394*'[1]Book Life'!AB46</f>
        <v>0</v>
      </c>
      <c r="AG394" s="70">
        <f>$D394*'[1]Book Life'!AC46</f>
        <v>0</v>
      </c>
      <c r="AH394" s="70">
        <f>$D394*'[1]Book Life'!AD46</f>
        <v>0</v>
      </c>
      <c r="AI394" s="70">
        <f>$D394*'[1]Book Life'!AE46</f>
        <v>0</v>
      </c>
      <c r="AJ394" s="70">
        <f>$D394*'[1]Book Life'!AF46</f>
        <v>0</v>
      </c>
      <c r="AK394" s="70">
        <f>$D394*'[1]Book Life'!AG46</f>
        <v>0</v>
      </c>
      <c r="AL394" s="70">
        <f>$D394*'[1]Book Life'!AH46</f>
        <v>0</v>
      </c>
      <c r="AM394" s="70">
        <f>$D394*'[1]Book Life'!AI46</f>
        <v>0</v>
      </c>
      <c r="AN394" s="70">
        <f>$D394*'[1]Book Life'!AJ46</f>
        <v>0</v>
      </c>
      <c r="AO394" s="70">
        <f>$D394*'[1]Book Life'!AK46</f>
        <v>0</v>
      </c>
      <c r="AP394" s="70">
        <f>$D394*'[1]Book Life'!AL46</f>
        <v>0</v>
      </c>
      <c r="AQ394" s="70">
        <f>$D394*'[1]Book Life'!AM46</f>
        <v>0</v>
      </c>
      <c r="AR394" s="70">
        <f>$D394*'[1]Book Life'!AN46</f>
        <v>0</v>
      </c>
      <c r="AS394" s="70">
        <f>$D394*'[1]Book Life'!AO46</f>
        <v>0</v>
      </c>
      <c r="AT394" s="70">
        <f>$D394*'[1]Book Life'!AP46</f>
        <v>0</v>
      </c>
      <c r="AU394" s="70">
        <f>$D394*'[1]Book Life'!AQ46</f>
        <v>0</v>
      </c>
      <c r="AV394" s="70">
        <f>$D394*'[1]Book Life'!AR46</f>
        <v>0</v>
      </c>
      <c r="AW394" s="70">
        <f>$D394*'[1]Book Life'!AS46</f>
        <v>0</v>
      </c>
      <c r="AX394" s="287">
        <f>$D394*'[1]Book Life'!AT46</f>
        <v>0</v>
      </c>
      <c r="AY394" s="53"/>
      <c r="AZ394" s="53"/>
      <c r="BA394" s="53"/>
      <c r="BB394" s="53"/>
      <c r="BC394" s="53"/>
      <c r="BD394" s="53"/>
      <c r="BE394" s="53"/>
      <c r="BF394" s="53"/>
      <c r="BG394" s="53"/>
    </row>
    <row r="395" spans="1:59" x14ac:dyDescent="0.3">
      <c r="A395" s="139"/>
      <c r="B395" s="139"/>
      <c r="C395" s="147">
        <f t="shared" si="130"/>
        <v>2038</v>
      </c>
      <c r="D395" s="148">
        <f t="shared" si="130"/>
        <v>0</v>
      </c>
      <c r="E395" s="254"/>
      <c r="F395" s="286">
        <f>$D395*'[1]Book Life'!B47</f>
        <v>0</v>
      </c>
      <c r="G395" s="288">
        <f>$D395*'[1]Book Life'!C47</f>
        <v>0</v>
      </c>
      <c r="H395" s="288">
        <f>$D395*'[1]Book Life'!D47</f>
        <v>0</v>
      </c>
      <c r="I395" s="288">
        <f>$D395*'[1]Book Life'!E47</f>
        <v>0</v>
      </c>
      <c r="J395" s="288">
        <f>$D395*'[1]Book Life'!F47</f>
        <v>0</v>
      </c>
      <c r="K395" s="288">
        <f>$D395*'[1]Book Life'!G47</f>
        <v>0</v>
      </c>
      <c r="L395" s="288">
        <f>$D395*'[1]Book Life'!H47</f>
        <v>0</v>
      </c>
      <c r="M395" s="288">
        <f>$D395*'[1]Book Life'!I47</f>
        <v>0</v>
      </c>
      <c r="N395" s="288">
        <f>$D395*'[1]Book Life'!J47</f>
        <v>0</v>
      </c>
      <c r="O395" s="288">
        <f>$D395*'[1]Book Life'!K47</f>
        <v>0</v>
      </c>
      <c r="P395" s="288">
        <f>$D395*'[1]Book Life'!L47</f>
        <v>0</v>
      </c>
      <c r="Q395" s="288">
        <f>$D395*'[1]Book Life'!M47</f>
        <v>0</v>
      </c>
      <c r="R395" s="288">
        <f>$D395*'[1]Book Life'!N47</f>
        <v>0</v>
      </c>
      <c r="S395" s="288">
        <f>$D395*'[1]Book Life'!O47</f>
        <v>0</v>
      </c>
      <c r="T395" s="288">
        <f>$D395*'[1]Book Life'!P47</f>
        <v>0</v>
      </c>
      <c r="U395" s="70">
        <f>$D395*'[1]Book Life'!Q47</f>
        <v>0</v>
      </c>
      <c r="V395" s="70">
        <f>$D395*'[1]Book Life'!R47</f>
        <v>0</v>
      </c>
      <c r="W395" s="70">
        <f>$D395*'[1]Book Life'!S47</f>
        <v>0</v>
      </c>
      <c r="X395" s="70">
        <f>$D395*'[1]Book Life'!T47</f>
        <v>0</v>
      </c>
      <c r="Y395" s="70">
        <f>$D395*'[1]Book Life'!U47</f>
        <v>0</v>
      </c>
      <c r="Z395" s="70">
        <f>$D395*'[1]Book Life'!V47</f>
        <v>0</v>
      </c>
      <c r="AA395" s="70">
        <f>$D395*'[1]Book Life'!W47</f>
        <v>0</v>
      </c>
      <c r="AB395" s="70">
        <f>$D395*'[1]Book Life'!X47</f>
        <v>0</v>
      </c>
      <c r="AC395" s="70">
        <f>$D395*'[1]Book Life'!Y47</f>
        <v>0</v>
      </c>
      <c r="AD395" s="70">
        <f>$D395*'[1]Book Life'!Z47</f>
        <v>0</v>
      </c>
      <c r="AE395" s="70">
        <f>$D395*'[1]Book Life'!AA47</f>
        <v>0</v>
      </c>
      <c r="AF395" s="70">
        <f>$D395*'[1]Book Life'!AB47</f>
        <v>0</v>
      </c>
      <c r="AG395" s="70">
        <f>$D395*'[1]Book Life'!AC47</f>
        <v>0</v>
      </c>
      <c r="AH395" s="70">
        <f>$D395*'[1]Book Life'!AD47</f>
        <v>0</v>
      </c>
      <c r="AI395" s="70">
        <f>$D395*'[1]Book Life'!AE47</f>
        <v>0</v>
      </c>
      <c r="AJ395" s="70">
        <f>$D395*'[1]Book Life'!AF47</f>
        <v>0</v>
      </c>
      <c r="AK395" s="70">
        <f>$D395*'[1]Book Life'!AG47</f>
        <v>0</v>
      </c>
      <c r="AL395" s="70">
        <f>$D395*'[1]Book Life'!AH47</f>
        <v>0</v>
      </c>
      <c r="AM395" s="70">
        <f>$D395*'[1]Book Life'!AI47</f>
        <v>0</v>
      </c>
      <c r="AN395" s="70">
        <f>$D395*'[1]Book Life'!AJ47</f>
        <v>0</v>
      </c>
      <c r="AO395" s="70">
        <f>$D395*'[1]Book Life'!AK47</f>
        <v>0</v>
      </c>
      <c r="AP395" s="70">
        <f>$D395*'[1]Book Life'!AL47</f>
        <v>0</v>
      </c>
      <c r="AQ395" s="70">
        <f>$D395*'[1]Book Life'!AM47</f>
        <v>0</v>
      </c>
      <c r="AR395" s="70">
        <f>$D395*'[1]Book Life'!AN47</f>
        <v>0</v>
      </c>
      <c r="AS395" s="70">
        <f>$D395*'[1]Book Life'!AO47</f>
        <v>0</v>
      </c>
      <c r="AT395" s="70">
        <f>$D395*'[1]Book Life'!AP47</f>
        <v>0</v>
      </c>
      <c r="AU395" s="70">
        <f>$D395*'[1]Book Life'!AQ47</f>
        <v>0</v>
      </c>
      <c r="AV395" s="70">
        <f>$D395*'[1]Book Life'!AR47</f>
        <v>0</v>
      </c>
      <c r="AW395" s="70">
        <f>$D395*'[1]Book Life'!AS47</f>
        <v>0</v>
      </c>
      <c r="AX395" s="287">
        <f>$D395*'[1]Book Life'!AT47</f>
        <v>0</v>
      </c>
      <c r="AY395" s="53"/>
      <c r="AZ395" s="53"/>
      <c r="BA395" s="53"/>
      <c r="BB395" s="53"/>
      <c r="BC395" s="53"/>
      <c r="BD395" s="53"/>
      <c r="BE395" s="53"/>
      <c r="BF395" s="53"/>
      <c r="BG395" s="53"/>
    </row>
    <row r="396" spans="1:59" x14ac:dyDescent="0.3">
      <c r="A396" s="139"/>
      <c r="B396" s="139"/>
      <c r="C396" s="147">
        <f t="shared" ref="C396:D399" si="131">C372</f>
        <v>2039</v>
      </c>
      <c r="D396" s="148">
        <f t="shared" si="131"/>
        <v>0</v>
      </c>
      <c r="E396" s="254"/>
      <c r="F396" s="286">
        <f>$D396*'[1]Book Life'!B48</f>
        <v>0</v>
      </c>
      <c r="G396" s="288">
        <f>$D396*'[1]Book Life'!C48</f>
        <v>0</v>
      </c>
      <c r="H396" s="288">
        <f>$D396*'[1]Book Life'!D48</f>
        <v>0</v>
      </c>
      <c r="I396" s="288">
        <f>$D396*'[1]Book Life'!E48</f>
        <v>0</v>
      </c>
      <c r="J396" s="288">
        <f>$D396*'[1]Book Life'!F48</f>
        <v>0</v>
      </c>
      <c r="K396" s="288">
        <f>$D396*'[1]Book Life'!G48</f>
        <v>0</v>
      </c>
      <c r="L396" s="288">
        <f>$D396*'[1]Book Life'!H48</f>
        <v>0</v>
      </c>
      <c r="M396" s="288">
        <f>$D396*'[1]Book Life'!I48</f>
        <v>0</v>
      </c>
      <c r="N396" s="288">
        <f>$D396*'[1]Book Life'!J48</f>
        <v>0</v>
      </c>
      <c r="O396" s="288">
        <f>$D396*'[1]Book Life'!K48</f>
        <v>0</v>
      </c>
      <c r="P396" s="288">
        <f>$D396*'[1]Book Life'!L48</f>
        <v>0</v>
      </c>
      <c r="Q396" s="288">
        <f>$D396*'[1]Book Life'!M48</f>
        <v>0</v>
      </c>
      <c r="R396" s="288">
        <f>$D396*'[1]Book Life'!N48</f>
        <v>0</v>
      </c>
      <c r="S396" s="288">
        <f>$D396*'[1]Book Life'!O48</f>
        <v>0</v>
      </c>
      <c r="T396" s="288">
        <f>$D396*'[1]Book Life'!P48</f>
        <v>0</v>
      </c>
      <c r="U396" s="288">
        <f>$D396*'[1]Book Life'!Q48</f>
        <v>0</v>
      </c>
      <c r="V396" s="70">
        <f>$D396*'[1]Book Life'!R48</f>
        <v>0</v>
      </c>
      <c r="W396" s="70">
        <f>$D396*'[1]Book Life'!S48</f>
        <v>0</v>
      </c>
      <c r="X396" s="70">
        <f>$D396*'[1]Book Life'!T48</f>
        <v>0</v>
      </c>
      <c r="Y396" s="70">
        <f>$D396*'[1]Book Life'!U48</f>
        <v>0</v>
      </c>
      <c r="Z396" s="70">
        <f>$D396*'[1]Book Life'!V48</f>
        <v>0</v>
      </c>
      <c r="AA396" s="70">
        <f>$D396*'[1]Book Life'!W48</f>
        <v>0</v>
      </c>
      <c r="AB396" s="70">
        <f>$D396*'[1]Book Life'!X48</f>
        <v>0</v>
      </c>
      <c r="AC396" s="70">
        <f>$D396*'[1]Book Life'!Y48</f>
        <v>0</v>
      </c>
      <c r="AD396" s="70">
        <f>$D396*'[1]Book Life'!Z48</f>
        <v>0</v>
      </c>
      <c r="AE396" s="70">
        <f>$D396*'[1]Book Life'!AA48</f>
        <v>0</v>
      </c>
      <c r="AF396" s="70">
        <f>$D396*'[1]Book Life'!AB48</f>
        <v>0</v>
      </c>
      <c r="AG396" s="70">
        <f>$D396*'[1]Book Life'!AC48</f>
        <v>0</v>
      </c>
      <c r="AH396" s="70">
        <f>$D396*'[1]Book Life'!AD48</f>
        <v>0</v>
      </c>
      <c r="AI396" s="70">
        <f>$D396*'[1]Book Life'!AE48</f>
        <v>0</v>
      </c>
      <c r="AJ396" s="70">
        <f>$D396*'[1]Book Life'!AF48</f>
        <v>0</v>
      </c>
      <c r="AK396" s="70">
        <f>$D396*'[1]Book Life'!AG48</f>
        <v>0</v>
      </c>
      <c r="AL396" s="70">
        <f>$D396*'[1]Book Life'!AH48</f>
        <v>0</v>
      </c>
      <c r="AM396" s="70">
        <f>$D396*'[1]Book Life'!AI48</f>
        <v>0</v>
      </c>
      <c r="AN396" s="70">
        <f>$D396*'[1]Book Life'!AJ48</f>
        <v>0</v>
      </c>
      <c r="AO396" s="70">
        <f>$D396*'[1]Book Life'!AK48</f>
        <v>0</v>
      </c>
      <c r="AP396" s="70">
        <f>$D396*'[1]Book Life'!AL48</f>
        <v>0</v>
      </c>
      <c r="AQ396" s="70">
        <f>$D396*'[1]Book Life'!AM48</f>
        <v>0</v>
      </c>
      <c r="AR396" s="70">
        <f>$D396*'[1]Book Life'!AN48</f>
        <v>0</v>
      </c>
      <c r="AS396" s="70">
        <f>$D396*'[1]Book Life'!AO48</f>
        <v>0</v>
      </c>
      <c r="AT396" s="70">
        <f>$D396*'[1]Book Life'!AP48</f>
        <v>0</v>
      </c>
      <c r="AU396" s="70">
        <f>$D396*'[1]Book Life'!AQ48</f>
        <v>0</v>
      </c>
      <c r="AV396" s="70">
        <f>$D396*'[1]Book Life'!AR48</f>
        <v>0</v>
      </c>
      <c r="AW396" s="70">
        <f>$D396*'[1]Book Life'!AS48</f>
        <v>0</v>
      </c>
      <c r="AX396" s="287">
        <f>$D396*'[1]Book Life'!AT48</f>
        <v>0</v>
      </c>
      <c r="AY396" s="53"/>
      <c r="AZ396" s="53"/>
      <c r="BA396" s="53"/>
      <c r="BB396" s="53"/>
      <c r="BC396" s="53"/>
      <c r="BD396" s="53"/>
      <c r="BE396" s="53"/>
      <c r="BF396" s="53"/>
      <c r="BG396" s="53"/>
    </row>
    <row r="397" spans="1:59" x14ac:dyDescent="0.3">
      <c r="A397" s="139"/>
      <c r="B397" s="139"/>
      <c r="C397" s="147">
        <f t="shared" si="131"/>
        <v>2040</v>
      </c>
      <c r="D397" s="148">
        <f t="shared" si="131"/>
        <v>0</v>
      </c>
      <c r="E397" s="254"/>
      <c r="F397" s="286">
        <f>$D397*'[1]Book Life'!B49</f>
        <v>0</v>
      </c>
      <c r="G397" s="288">
        <f>$D397*'[1]Book Life'!C49</f>
        <v>0</v>
      </c>
      <c r="H397" s="288">
        <f>$D397*'[1]Book Life'!D49</f>
        <v>0</v>
      </c>
      <c r="I397" s="288">
        <f>$D397*'[1]Book Life'!E49</f>
        <v>0</v>
      </c>
      <c r="J397" s="288">
        <f>$D397*'[1]Book Life'!F49</f>
        <v>0</v>
      </c>
      <c r="K397" s="288">
        <f>$D397*'[1]Book Life'!G49</f>
        <v>0</v>
      </c>
      <c r="L397" s="288">
        <f>$D397*'[1]Book Life'!H49</f>
        <v>0</v>
      </c>
      <c r="M397" s="288">
        <f>$D397*'[1]Book Life'!I49</f>
        <v>0</v>
      </c>
      <c r="N397" s="288">
        <f>$D397*'[1]Book Life'!J49</f>
        <v>0</v>
      </c>
      <c r="O397" s="288">
        <f>$D397*'[1]Book Life'!K49</f>
        <v>0</v>
      </c>
      <c r="P397" s="288">
        <f>$D397*'[1]Book Life'!L49</f>
        <v>0</v>
      </c>
      <c r="Q397" s="288">
        <f>$D397*'[1]Book Life'!M49</f>
        <v>0</v>
      </c>
      <c r="R397" s="288">
        <f>$D397*'[1]Book Life'!N49</f>
        <v>0</v>
      </c>
      <c r="S397" s="288">
        <f>$D397*'[1]Book Life'!O49</f>
        <v>0</v>
      </c>
      <c r="T397" s="288">
        <f>$D397*'[1]Book Life'!P49</f>
        <v>0</v>
      </c>
      <c r="U397" s="288">
        <f>$D397*'[1]Book Life'!Q49</f>
        <v>0</v>
      </c>
      <c r="V397" s="288">
        <f>$D397*'[1]Book Life'!R49</f>
        <v>0</v>
      </c>
      <c r="W397" s="70">
        <f>$D397*'[1]Book Life'!S49</f>
        <v>0</v>
      </c>
      <c r="X397" s="70">
        <f>$D397*'[1]Book Life'!T49</f>
        <v>0</v>
      </c>
      <c r="Y397" s="70">
        <f>$D397*'[1]Book Life'!U49</f>
        <v>0</v>
      </c>
      <c r="Z397" s="70">
        <f>$D397*'[1]Book Life'!V49</f>
        <v>0</v>
      </c>
      <c r="AA397" s="70">
        <f>$D397*'[1]Book Life'!W49</f>
        <v>0</v>
      </c>
      <c r="AB397" s="70">
        <f>$D397*'[1]Book Life'!X49</f>
        <v>0</v>
      </c>
      <c r="AC397" s="70">
        <f>$D397*'[1]Book Life'!Y49</f>
        <v>0</v>
      </c>
      <c r="AD397" s="70">
        <f>$D397*'[1]Book Life'!Z49</f>
        <v>0</v>
      </c>
      <c r="AE397" s="70">
        <f>$D397*'[1]Book Life'!AA49</f>
        <v>0</v>
      </c>
      <c r="AF397" s="70">
        <f>$D397*'[1]Book Life'!AB49</f>
        <v>0</v>
      </c>
      <c r="AG397" s="70">
        <f>$D397*'[1]Book Life'!AC49</f>
        <v>0</v>
      </c>
      <c r="AH397" s="70">
        <f>$D397*'[1]Book Life'!AD49</f>
        <v>0</v>
      </c>
      <c r="AI397" s="70">
        <f>$D397*'[1]Book Life'!AE49</f>
        <v>0</v>
      </c>
      <c r="AJ397" s="70">
        <f>$D397*'[1]Book Life'!AF49</f>
        <v>0</v>
      </c>
      <c r="AK397" s="70">
        <f>$D397*'[1]Book Life'!AG49</f>
        <v>0</v>
      </c>
      <c r="AL397" s="70">
        <f>$D397*'[1]Book Life'!AH49</f>
        <v>0</v>
      </c>
      <c r="AM397" s="70">
        <f>$D397*'[1]Book Life'!AI49</f>
        <v>0</v>
      </c>
      <c r="AN397" s="70">
        <f>$D397*'[1]Book Life'!AJ49</f>
        <v>0</v>
      </c>
      <c r="AO397" s="70">
        <f>$D397*'[1]Book Life'!AK49</f>
        <v>0</v>
      </c>
      <c r="AP397" s="70">
        <f>$D397*'[1]Book Life'!AL49</f>
        <v>0</v>
      </c>
      <c r="AQ397" s="70">
        <f>$D397*'[1]Book Life'!AM49</f>
        <v>0</v>
      </c>
      <c r="AR397" s="70">
        <f>$D397*'[1]Book Life'!AN49</f>
        <v>0</v>
      </c>
      <c r="AS397" s="70">
        <f>$D397*'[1]Book Life'!AO49</f>
        <v>0</v>
      </c>
      <c r="AT397" s="70">
        <f>$D397*'[1]Book Life'!AP49</f>
        <v>0</v>
      </c>
      <c r="AU397" s="70">
        <f>$D397*'[1]Book Life'!AQ49</f>
        <v>0</v>
      </c>
      <c r="AV397" s="70">
        <f>$D397*'[1]Book Life'!AR49</f>
        <v>0</v>
      </c>
      <c r="AW397" s="70">
        <f>$D397*'[1]Book Life'!AS49</f>
        <v>0</v>
      </c>
      <c r="AX397" s="287">
        <f>$D397*'[1]Book Life'!AT49</f>
        <v>0</v>
      </c>
      <c r="AY397" s="53"/>
      <c r="AZ397" s="53"/>
      <c r="BA397" s="53"/>
      <c r="BB397" s="53"/>
      <c r="BC397" s="53"/>
      <c r="BD397" s="53"/>
      <c r="BE397" s="53"/>
      <c r="BF397" s="53"/>
      <c r="BG397" s="53"/>
    </row>
    <row r="398" spans="1:59" x14ac:dyDescent="0.3">
      <c r="A398" s="139"/>
      <c r="B398" s="139"/>
      <c r="C398" s="147">
        <f t="shared" si="131"/>
        <v>2041</v>
      </c>
      <c r="D398" s="148">
        <f t="shared" si="131"/>
        <v>0</v>
      </c>
      <c r="E398" s="254"/>
      <c r="F398" s="286">
        <f>$D398*'[1]Book Life'!B50</f>
        <v>0</v>
      </c>
      <c r="G398" s="288">
        <f>$D398*'[1]Book Life'!C50</f>
        <v>0</v>
      </c>
      <c r="H398" s="288">
        <f>$D398*'[1]Book Life'!D50</f>
        <v>0</v>
      </c>
      <c r="I398" s="288">
        <f>$D398*'[1]Book Life'!E50</f>
        <v>0</v>
      </c>
      <c r="J398" s="288">
        <f>$D398*'[1]Book Life'!F50</f>
        <v>0</v>
      </c>
      <c r="K398" s="288">
        <f>$D398*'[1]Book Life'!G50</f>
        <v>0</v>
      </c>
      <c r="L398" s="288">
        <f>$D398*'[1]Book Life'!H50</f>
        <v>0</v>
      </c>
      <c r="M398" s="288">
        <f>$D398*'[1]Book Life'!I50</f>
        <v>0</v>
      </c>
      <c r="N398" s="288">
        <f>$D398*'[1]Book Life'!J50</f>
        <v>0</v>
      </c>
      <c r="O398" s="288">
        <f>$D398*'[1]Book Life'!K50</f>
        <v>0</v>
      </c>
      <c r="P398" s="288">
        <f>$D398*'[1]Book Life'!L50</f>
        <v>0</v>
      </c>
      <c r="Q398" s="288">
        <f>$D398*'[1]Book Life'!M50</f>
        <v>0</v>
      </c>
      <c r="R398" s="288">
        <f>$D398*'[1]Book Life'!N50</f>
        <v>0</v>
      </c>
      <c r="S398" s="288">
        <f>$D398*'[1]Book Life'!O50</f>
        <v>0</v>
      </c>
      <c r="T398" s="288">
        <f>$D398*'[1]Book Life'!P50</f>
        <v>0</v>
      </c>
      <c r="U398" s="288">
        <f>$D398*'[1]Book Life'!Q50</f>
        <v>0</v>
      </c>
      <c r="V398" s="288">
        <f>$D398*'[1]Book Life'!R50</f>
        <v>0</v>
      </c>
      <c r="W398" s="288">
        <f>$D398*'[1]Book Life'!S50</f>
        <v>0</v>
      </c>
      <c r="X398" s="70">
        <f>$D398*'[1]Book Life'!T50</f>
        <v>0</v>
      </c>
      <c r="Y398" s="70">
        <f>$D398*'[1]Book Life'!U50</f>
        <v>0</v>
      </c>
      <c r="Z398" s="70">
        <f>$D398*'[1]Book Life'!V50</f>
        <v>0</v>
      </c>
      <c r="AA398" s="70">
        <f>$D398*'[1]Book Life'!W50</f>
        <v>0</v>
      </c>
      <c r="AB398" s="70">
        <f>$D398*'[1]Book Life'!X50</f>
        <v>0</v>
      </c>
      <c r="AC398" s="70">
        <f>$D398*'[1]Book Life'!Y50</f>
        <v>0</v>
      </c>
      <c r="AD398" s="70">
        <f>$D398*'[1]Book Life'!Z50</f>
        <v>0</v>
      </c>
      <c r="AE398" s="70">
        <f>$D398*'[1]Book Life'!AA50</f>
        <v>0</v>
      </c>
      <c r="AF398" s="70">
        <f>$D398*'[1]Book Life'!AB50</f>
        <v>0</v>
      </c>
      <c r="AG398" s="70">
        <f>$D398*'[1]Book Life'!AC50</f>
        <v>0</v>
      </c>
      <c r="AH398" s="70">
        <f>$D398*'[1]Book Life'!AD50</f>
        <v>0</v>
      </c>
      <c r="AI398" s="70">
        <f>$D398*'[1]Book Life'!AE50</f>
        <v>0</v>
      </c>
      <c r="AJ398" s="70">
        <f>$D398*'[1]Book Life'!AF50</f>
        <v>0</v>
      </c>
      <c r="AK398" s="70">
        <f>$D398*'[1]Book Life'!AG50</f>
        <v>0</v>
      </c>
      <c r="AL398" s="70">
        <f>$D398*'[1]Book Life'!AH50</f>
        <v>0</v>
      </c>
      <c r="AM398" s="70">
        <f>$D398*'[1]Book Life'!AI50</f>
        <v>0</v>
      </c>
      <c r="AN398" s="70">
        <f>$D398*'[1]Book Life'!AJ50</f>
        <v>0</v>
      </c>
      <c r="AO398" s="70">
        <f>$D398*'[1]Book Life'!AK50</f>
        <v>0</v>
      </c>
      <c r="AP398" s="70">
        <f>$D398*'[1]Book Life'!AL50</f>
        <v>0</v>
      </c>
      <c r="AQ398" s="70">
        <f>$D398*'[1]Book Life'!AM50</f>
        <v>0</v>
      </c>
      <c r="AR398" s="70">
        <f>$D398*'[1]Book Life'!AN50</f>
        <v>0</v>
      </c>
      <c r="AS398" s="70">
        <f>$D398*'[1]Book Life'!AO50</f>
        <v>0</v>
      </c>
      <c r="AT398" s="70">
        <f>$D398*'[1]Book Life'!AP50</f>
        <v>0</v>
      </c>
      <c r="AU398" s="70">
        <f>$D398*'[1]Book Life'!AQ50</f>
        <v>0</v>
      </c>
      <c r="AV398" s="70">
        <f>$D398*'[1]Book Life'!AR50</f>
        <v>0</v>
      </c>
      <c r="AW398" s="70">
        <f>$D398*'[1]Book Life'!AS50</f>
        <v>0</v>
      </c>
      <c r="AX398" s="287">
        <f>$D398*'[1]Book Life'!AT50</f>
        <v>0</v>
      </c>
      <c r="AY398" s="53"/>
      <c r="AZ398" s="53"/>
      <c r="BA398" s="53"/>
      <c r="BB398" s="53"/>
      <c r="BC398" s="53"/>
      <c r="BD398" s="53"/>
      <c r="BE398" s="53"/>
      <c r="BF398" s="53"/>
      <c r="BG398" s="53"/>
    </row>
    <row r="399" spans="1:59" x14ac:dyDescent="0.3">
      <c r="A399" s="139"/>
      <c r="B399" s="139"/>
      <c r="C399" s="153">
        <f t="shared" si="131"/>
        <v>2042</v>
      </c>
      <c r="D399" s="154">
        <f t="shared" si="131"/>
        <v>0</v>
      </c>
      <c r="E399" s="254"/>
      <c r="F399" s="289">
        <f>$D399*'[1]Book Life'!B51</f>
        <v>0</v>
      </c>
      <c r="G399" s="290">
        <f>$D399*'[1]Book Life'!C51</f>
        <v>0</v>
      </c>
      <c r="H399" s="290">
        <f>$D399*'[1]Book Life'!D51</f>
        <v>0</v>
      </c>
      <c r="I399" s="290">
        <f>$D399*'[1]Book Life'!E51</f>
        <v>0</v>
      </c>
      <c r="J399" s="290">
        <f>$D399*'[1]Book Life'!F51</f>
        <v>0</v>
      </c>
      <c r="K399" s="290">
        <f>$D399*'[1]Book Life'!G51</f>
        <v>0</v>
      </c>
      <c r="L399" s="290">
        <f>$D399*'[1]Book Life'!H51</f>
        <v>0</v>
      </c>
      <c r="M399" s="290">
        <f>$D399*'[1]Book Life'!I51</f>
        <v>0</v>
      </c>
      <c r="N399" s="290">
        <f>$D399*'[1]Book Life'!J51</f>
        <v>0</v>
      </c>
      <c r="O399" s="290">
        <f>$D399*'[1]Book Life'!K51</f>
        <v>0</v>
      </c>
      <c r="P399" s="290">
        <f>$D399*'[1]Book Life'!L51</f>
        <v>0</v>
      </c>
      <c r="Q399" s="290">
        <f>$D399*'[1]Book Life'!M51</f>
        <v>0</v>
      </c>
      <c r="R399" s="290">
        <f>$D399*'[1]Book Life'!N51</f>
        <v>0</v>
      </c>
      <c r="S399" s="290">
        <f>$D399*'[1]Book Life'!O51</f>
        <v>0</v>
      </c>
      <c r="T399" s="290">
        <f>$D399*'[1]Book Life'!P51</f>
        <v>0</v>
      </c>
      <c r="U399" s="290">
        <f>$D399*'[1]Book Life'!Q51</f>
        <v>0</v>
      </c>
      <c r="V399" s="290">
        <f>$D399*'[1]Book Life'!R51</f>
        <v>0</v>
      </c>
      <c r="W399" s="290">
        <f>$D399*'[1]Book Life'!S51</f>
        <v>0</v>
      </c>
      <c r="X399" s="290">
        <f>$D399*'[1]Book Life'!T51</f>
        <v>0</v>
      </c>
      <c r="Y399" s="70">
        <f>$D399*'[1]Book Life'!U51</f>
        <v>0</v>
      </c>
      <c r="Z399" s="70">
        <f>$D399*'[1]Book Life'!V51</f>
        <v>0</v>
      </c>
      <c r="AA399" s="70">
        <f>$D399*'[1]Book Life'!W51</f>
        <v>0</v>
      </c>
      <c r="AB399" s="70">
        <f>$D399*'[1]Book Life'!X51</f>
        <v>0</v>
      </c>
      <c r="AC399" s="70">
        <f>$D399*'[1]Book Life'!Y51</f>
        <v>0</v>
      </c>
      <c r="AD399" s="70">
        <f>$D399*'[1]Book Life'!Z51</f>
        <v>0</v>
      </c>
      <c r="AE399" s="70">
        <f>$D399*'[1]Book Life'!AA51</f>
        <v>0</v>
      </c>
      <c r="AF399" s="70">
        <f>$D399*'[1]Book Life'!AB51</f>
        <v>0</v>
      </c>
      <c r="AG399" s="70">
        <f>$D399*'[1]Book Life'!AC51</f>
        <v>0</v>
      </c>
      <c r="AH399" s="70">
        <f>$D399*'[1]Book Life'!AD51</f>
        <v>0</v>
      </c>
      <c r="AI399" s="70">
        <f>$D399*'[1]Book Life'!AE51</f>
        <v>0</v>
      </c>
      <c r="AJ399" s="70">
        <f>$D399*'[1]Book Life'!AF51</f>
        <v>0</v>
      </c>
      <c r="AK399" s="70">
        <f>$D399*'[1]Book Life'!AG51</f>
        <v>0</v>
      </c>
      <c r="AL399" s="70">
        <f>$D399*'[1]Book Life'!AH51</f>
        <v>0</v>
      </c>
      <c r="AM399" s="70">
        <f>$D399*'[1]Book Life'!AI51</f>
        <v>0</v>
      </c>
      <c r="AN399" s="70">
        <f>$D399*'[1]Book Life'!AJ51</f>
        <v>0</v>
      </c>
      <c r="AO399" s="70">
        <f>$D399*'[1]Book Life'!AK51</f>
        <v>0</v>
      </c>
      <c r="AP399" s="70">
        <f>$D399*'[1]Book Life'!AL51</f>
        <v>0</v>
      </c>
      <c r="AQ399" s="70">
        <f>$D399*'[1]Book Life'!AM51</f>
        <v>0</v>
      </c>
      <c r="AR399" s="70">
        <f>$D399*'[1]Book Life'!AN51</f>
        <v>0</v>
      </c>
      <c r="AS399" s="70">
        <f>$D399*'[1]Book Life'!AO51</f>
        <v>0</v>
      </c>
      <c r="AT399" s="70">
        <f>$D399*'[1]Book Life'!AP51</f>
        <v>0</v>
      </c>
      <c r="AU399" s="70">
        <f>$D399*'[1]Book Life'!AQ51</f>
        <v>0</v>
      </c>
      <c r="AV399" s="70">
        <f>$D399*'[1]Book Life'!AR51</f>
        <v>0</v>
      </c>
      <c r="AW399" s="70">
        <f>$D399*'[1]Book Life'!AS51</f>
        <v>0</v>
      </c>
      <c r="AX399" s="287">
        <f>$D399*'[1]Book Life'!AT51</f>
        <v>0</v>
      </c>
      <c r="AY399" s="53"/>
      <c r="AZ399" s="53"/>
      <c r="BA399" s="53"/>
      <c r="BB399" s="53"/>
      <c r="BC399" s="53"/>
      <c r="BD399" s="53"/>
      <c r="BE399" s="53"/>
      <c r="BF399" s="53"/>
      <c r="BG399" s="53"/>
    </row>
    <row r="400" spans="1:59" x14ac:dyDescent="0.3">
      <c r="A400" s="139"/>
      <c r="B400" s="139"/>
      <c r="C400" s="272" t="str">
        <f>C376</f>
        <v>Total</v>
      </c>
      <c r="D400" s="273">
        <f>SUM(D380:D399)</f>
        <v>124068.878768421</v>
      </c>
      <c r="E400" s="238"/>
      <c r="F400" s="274">
        <f t="shared" ref="F400:AX400" si="132">SUM(F380:F399)</f>
        <v>0</v>
      </c>
      <c r="G400" s="275">
        <f t="shared" si="132"/>
        <v>0</v>
      </c>
      <c r="H400" s="275">
        <f t="shared" si="132"/>
        <v>124068.878768421</v>
      </c>
      <c r="I400" s="275">
        <f t="shared" si="132"/>
        <v>124068.878768421</v>
      </c>
      <c r="J400" s="275">
        <f t="shared" si="132"/>
        <v>124068.878768421</v>
      </c>
      <c r="K400" s="276">
        <f t="shared" si="132"/>
        <v>124068.878768421</v>
      </c>
      <c r="L400" s="276">
        <f t="shared" si="132"/>
        <v>124068.878768421</v>
      </c>
      <c r="M400" s="276">
        <f t="shared" si="132"/>
        <v>124068.878768421</v>
      </c>
      <c r="N400" s="276">
        <f t="shared" si="132"/>
        <v>124068.878768421</v>
      </c>
      <c r="O400" s="276">
        <f t="shared" si="132"/>
        <v>124068.878768421</v>
      </c>
      <c r="P400" s="276">
        <f t="shared" si="132"/>
        <v>124068.878768421</v>
      </c>
      <c r="Q400" s="276">
        <f t="shared" si="132"/>
        <v>124068.878768421</v>
      </c>
      <c r="R400" s="276">
        <f t="shared" si="132"/>
        <v>124068.878768421</v>
      </c>
      <c r="S400" s="276">
        <f t="shared" si="132"/>
        <v>124068.878768421</v>
      </c>
      <c r="T400" s="276">
        <f t="shared" si="132"/>
        <v>124068.878768421</v>
      </c>
      <c r="U400" s="276">
        <f t="shared" si="132"/>
        <v>124068.878768421</v>
      </c>
      <c r="V400" s="276">
        <f t="shared" si="132"/>
        <v>124068.878768421</v>
      </c>
      <c r="W400" s="276">
        <f t="shared" si="132"/>
        <v>124068.878768421</v>
      </c>
      <c r="X400" s="276">
        <f t="shared" si="132"/>
        <v>124068.878768421</v>
      </c>
      <c r="Y400" s="276">
        <f t="shared" si="132"/>
        <v>124068.878768421</v>
      </c>
      <c r="Z400" s="276">
        <f t="shared" si="132"/>
        <v>124068.878768421</v>
      </c>
      <c r="AA400" s="276">
        <f t="shared" si="132"/>
        <v>124068.878768421</v>
      </c>
      <c r="AB400" s="276">
        <f t="shared" si="132"/>
        <v>124068.878768421</v>
      </c>
      <c r="AC400" s="276">
        <f t="shared" si="132"/>
        <v>124068.878768421</v>
      </c>
      <c r="AD400" s="276">
        <f t="shared" si="132"/>
        <v>124068.878768421</v>
      </c>
      <c r="AE400" s="276">
        <f t="shared" si="132"/>
        <v>124068.878768421</v>
      </c>
      <c r="AF400" s="276">
        <f t="shared" si="132"/>
        <v>124068.878768421</v>
      </c>
      <c r="AG400" s="276">
        <f t="shared" si="132"/>
        <v>124068.878768421</v>
      </c>
      <c r="AH400" s="276">
        <f t="shared" si="132"/>
        <v>124068.878768421</v>
      </c>
      <c r="AI400" s="276">
        <f t="shared" si="132"/>
        <v>124068.878768421</v>
      </c>
      <c r="AJ400" s="276">
        <f t="shared" si="132"/>
        <v>124068.878768421</v>
      </c>
      <c r="AK400" s="276">
        <f t="shared" si="132"/>
        <v>124068.878768421</v>
      </c>
      <c r="AL400" s="276">
        <f t="shared" si="132"/>
        <v>0</v>
      </c>
      <c r="AM400" s="276">
        <f t="shared" si="132"/>
        <v>0</v>
      </c>
      <c r="AN400" s="276">
        <f t="shared" si="132"/>
        <v>0</v>
      </c>
      <c r="AO400" s="276">
        <f t="shared" si="132"/>
        <v>0</v>
      </c>
      <c r="AP400" s="276">
        <f t="shared" si="132"/>
        <v>0</v>
      </c>
      <c r="AQ400" s="276">
        <f t="shared" si="132"/>
        <v>0</v>
      </c>
      <c r="AR400" s="276">
        <f t="shared" si="132"/>
        <v>0</v>
      </c>
      <c r="AS400" s="276">
        <f t="shared" si="132"/>
        <v>0</v>
      </c>
      <c r="AT400" s="276">
        <f t="shared" si="132"/>
        <v>0</v>
      </c>
      <c r="AU400" s="276">
        <f t="shared" si="132"/>
        <v>0</v>
      </c>
      <c r="AV400" s="276">
        <f t="shared" si="132"/>
        <v>0</v>
      </c>
      <c r="AW400" s="276">
        <f t="shared" si="132"/>
        <v>0</v>
      </c>
      <c r="AX400" s="291">
        <f t="shared" si="132"/>
        <v>0</v>
      </c>
      <c r="AY400" s="98"/>
      <c r="AZ400" s="98"/>
      <c r="BA400" s="98"/>
      <c r="BB400" s="98"/>
      <c r="BC400" s="98"/>
      <c r="BD400" s="98"/>
      <c r="BE400" s="98"/>
      <c r="BF400" s="98"/>
      <c r="BG400" s="51"/>
    </row>
    <row r="401" spans="1:59" s="259" customFormat="1" x14ac:dyDescent="0.3">
      <c r="A401" s="292"/>
      <c r="B401" s="292"/>
      <c r="C401" s="292"/>
      <c r="D401" s="292"/>
      <c r="E401" s="292"/>
      <c r="F401" s="292"/>
      <c r="G401" s="292"/>
      <c r="H401" s="292"/>
      <c r="I401" s="292"/>
      <c r="J401" s="292"/>
      <c r="K401" s="292"/>
      <c r="L401" s="292"/>
      <c r="M401" s="292"/>
      <c r="N401" s="292"/>
      <c r="O401" s="292"/>
      <c r="P401" s="292"/>
      <c r="Q401" s="292"/>
      <c r="R401" s="292"/>
      <c r="S401" s="292"/>
      <c r="T401" s="292"/>
      <c r="U401" s="292"/>
      <c r="V401" s="292"/>
      <c r="W401" s="292"/>
      <c r="X401" s="292"/>
      <c r="Y401" s="292"/>
      <c r="Z401" s="292"/>
      <c r="AY401" s="292"/>
      <c r="AZ401" s="292"/>
      <c r="BA401" s="292"/>
      <c r="BB401" s="292"/>
      <c r="BC401" s="292"/>
      <c r="BD401" s="292"/>
      <c r="BE401" s="292"/>
      <c r="BF401" s="292"/>
      <c r="BG401" s="292"/>
    </row>
    <row r="402" spans="1:59" x14ac:dyDescent="0.3">
      <c r="B402" s="6" t="s">
        <v>92</v>
      </c>
      <c r="C402" s="6"/>
      <c r="D402" s="6"/>
      <c r="E402" s="6"/>
      <c r="F402" s="159"/>
      <c r="G402" s="159"/>
      <c r="H402" s="159"/>
      <c r="I402" s="159"/>
      <c r="J402" s="159"/>
      <c r="K402" s="159"/>
      <c r="L402" s="159"/>
      <c r="M402" s="159"/>
      <c r="N402" s="159"/>
      <c r="O402" s="159"/>
      <c r="P402" s="159"/>
      <c r="Q402" s="159"/>
      <c r="R402" s="159"/>
      <c r="S402" s="159"/>
      <c r="T402" s="159"/>
      <c r="U402" s="159"/>
      <c r="V402" s="159"/>
      <c r="W402" s="159"/>
      <c r="X402" s="159"/>
      <c r="Y402" s="159"/>
      <c r="Z402" s="159"/>
      <c r="AY402" s="6"/>
      <c r="AZ402" s="6"/>
      <c r="BA402" s="6"/>
      <c r="BB402" s="6"/>
      <c r="BC402" s="6"/>
      <c r="BD402" s="6"/>
      <c r="BE402" s="6"/>
      <c r="BF402" s="6"/>
      <c r="BG402" s="6"/>
    </row>
    <row r="403" spans="1:59" x14ac:dyDescent="0.3">
      <c r="B403" s="6"/>
      <c r="C403" s="139" t="s">
        <v>104</v>
      </c>
      <c r="D403" s="6"/>
      <c r="E403" s="139"/>
      <c r="F403" s="261"/>
      <c r="G403" s="261"/>
      <c r="H403" s="261"/>
      <c r="I403" s="261"/>
      <c r="J403" s="261"/>
      <c r="K403" s="261"/>
      <c r="L403" s="261"/>
      <c r="M403" s="261"/>
      <c r="N403" s="261"/>
      <c r="O403" s="261"/>
      <c r="P403" s="261"/>
      <c r="Q403" s="261"/>
      <c r="R403" s="261"/>
      <c r="S403" s="261"/>
      <c r="T403" s="261"/>
      <c r="U403" s="261"/>
      <c r="V403" s="261"/>
      <c r="W403" s="261"/>
      <c r="X403" s="261"/>
      <c r="Y403" s="261"/>
      <c r="Z403" s="261"/>
      <c r="AA403" s="261"/>
      <c r="AB403" s="261"/>
      <c r="AC403" s="261"/>
      <c r="AD403" s="261"/>
      <c r="AE403" s="261"/>
      <c r="AF403" s="261"/>
      <c r="AG403" s="261"/>
      <c r="AH403" s="261"/>
      <c r="AI403" s="261"/>
      <c r="AJ403" s="261"/>
      <c r="AK403" s="261"/>
      <c r="AL403" s="261"/>
      <c r="AM403" s="261"/>
      <c r="AN403" s="261"/>
      <c r="AO403" s="261"/>
      <c r="AP403" s="261"/>
      <c r="AQ403" s="261"/>
      <c r="AR403" s="261"/>
      <c r="AS403" s="261"/>
      <c r="AT403" s="261"/>
      <c r="AU403" s="261"/>
      <c r="AV403" s="261"/>
      <c r="AW403" s="261"/>
      <c r="AX403" s="261"/>
      <c r="AY403" s="262"/>
      <c r="AZ403" s="262"/>
      <c r="BA403" s="262"/>
      <c r="BB403" s="262"/>
      <c r="BC403" s="262"/>
      <c r="BD403" s="262"/>
      <c r="BE403" s="262"/>
      <c r="BF403" s="262"/>
      <c r="BG403" s="262"/>
    </row>
    <row r="404" spans="1:59" x14ac:dyDescent="0.3">
      <c r="B404" s="6"/>
      <c r="C404" s="141">
        <f t="shared" ref="C404:C424" si="133">C380</f>
        <v>2023</v>
      </c>
      <c r="D404" s="6"/>
      <c r="E404" s="139"/>
      <c r="F404" s="284">
        <f>F134*'[1]Book Life'!B32</f>
        <v>0</v>
      </c>
      <c r="G404" s="68">
        <f>(F404+G134)*'[1]Book Life'!C32</f>
        <v>0</v>
      </c>
      <c r="H404" s="68">
        <f>(G404+H134)*'[1]Book Life'!D32</f>
        <v>0</v>
      </c>
      <c r="I404" s="68">
        <f>(H404+I134)*'[1]Book Life'!E32</f>
        <v>0</v>
      </c>
      <c r="J404" s="68">
        <f>(I404+J134)*'[1]Book Life'!F32</f>
        <v>0</v>
      </c>
      <c r="K404" s="68">
        <f>(J404+K134)*'[1]Book Life'!G32</f>
        <v>0</v>
      </c>
      <c r="L404" s="68">
        <f>(K404+L134)*'[1]Book Life'!H32</f>
        <v>0</v>
      </c>
      <c r="M404" s="68">
        <f>(L404+M134)*'[1]Book Life'!I32</f>
        <v>0</v>
      </c>
      <c r="N404" s="68">
        <f>(M404+N134)*'[1]Book Life'!J32</f>
        <v>0</v>
      </c>
      <c r="O404" s="68">
        <f>(N404+O134)*'[1]Book Life'!K32</f>
        <v>0</v>
      </c>
      <c r="P404" s="68">
        <f>(O404+P134)*'[1]Book Life'!L32</f>
        <v>0</v>
      </c>
      <c r="Q404" s="68">
        <f>(P404+Q134)*'[1]Book Life'!M32</f>
        <v>0</v>
      </c>
      <c r="R404" s="68">
        <f>(Q404+R134)*'[1]Book Life'!N32</f>
        <v>0</v>
      </c>
      <c r="S404" s="68">
        <f>(R404+S134)*'[1]Book Life'!O32</f>
        <v>0</v>
      </c>
      <c r="T404" s="68">
        <f>(S404+T134)*'[1]Book Life'!P32</f>
        <v>0</v>
      </c>
      <c r="U404" s="68">
        <f>(T404+U134)*'[1]Book Life'!Q32</f>
        <v>0</v>
      </c>
      <c r="V404" s="68">
        <f>(U404+V134)*'[1]Book Life'!R32</f>
        <v>0</v>
      </c>
      <c r="W404" s="68">
        <f>(V404+W134)*'[1]Book Life'!S32</f>
        <v>0</v>
      </c>
      <c r="X404" s="68">
        <f>(W404+X134)*'[1]Book Life'!T32</f>
        <v>0</v>
      </c>
      <c r="Y404" s="68">
        <f>(X404+Y134)*'[1]Book Life'!U32</f>
        <v>0</v>
      </c>
      <c r="Z404" s="68">
        <f>(Y404+Z134)*'[1]Book Life'!V32</f>
        <v>0</v>
      </c>
      <c r="AA404" s="68">
        <f>(Z404+AA134)*'[1]Book Life'!W32</f>
        <v>0</v>
      </c>
      <c r="AB404" s="68">
        <f>(AA404+AB134)*'[1]Book Life'!X32</f>
        <v>0</v>
      </c>
      <c r="AC404" s="68">
        <f>(AB404+AC134)*'[1]Book Life'!Y32</f>
        <v>0</v>
      </c>
      <c r="AD404" s="68">
        <f>(AC404+AD134)*'[1]Book Life'!Z32</f>
        <v>0</v>
      </c>
      <c r="AE404" s="68">
        <f>(AD404+AE134)*'[1]Book Life'!AA32</f>
        <v>0</v>
      </c>
      <c r="AF404" s="68">
        <f>(AE404+AF134)*'[1]Book Life'!AB32</f>
        <v>0</v>
      </c>
      <c r="AG404" s="68">
        <f>(AF404+AG134)*'[1]Book Life'!AC32</f>
        <v>0</v>
      </c>
      <c r="AH404" s="68">
        <f>(AG404+AH134)*'[1]Book Life'!AD32</f>
        <v>0</v>
      </c>
      <c r="AI404" s="68">
        <f>(AH404+AI134)*'[1]Book Life'!AE32</f>
        <v>0</v>
      </c>
      <c r="AJ404" s="68">
        <f>(AI404+AJ134)*'[1]Book Life'!AF32</f>
        <v>0</v>
      </c>
      <c r="AK404" s="68">
        <f>(AJ404+AK134)*'[1]Book Life'!AG32</f>
        <v>0</v>
      </c>
      <c r="AL404" s="68">
        <f>(AK404+AL134)*'[1]Book Life'!AH32</f>
        <v>0</v>
      </c>
      <c r="AM404" s="68">
        <f>(AL404+AM134)*'[1]Book Life'!AI32</f>
        <v>0</v>
      </c>
      <c r="AN404" s="68">
        <f>(AM404+AN134)*'[1]Book Life'!AJ32</f>
        <v>0</v>
      </c>
      <c r="AO404" s="68">
        <f>(AN404+AO134)*'[1]Book Life'!AK32</f>
        <v>0</v>
      </c>
      <c r="AP404" s="68">
        <f>(AO404+AP134)*'[1]Book Life'!AL32</f>
        <v>0</v>
      </c>
      <c r="AQ404" s="68">
        <f>(AP404+AQ134)*'[1]Book Life'!AM32</f>
        <v>0</v>
      </c>
      <c r="AR404" s="68">
        <f>(AQ404+AR134)*'[1]Book Life'!AN32</f>
        <v>0</v>
      </c>
      <c r="AS404" s="68">
        <f>(AR404+AS134)*'[1]Book Life'!AO32</f>
        <v>0</v>
      </c>
      <c r="AT404" s="68">
        <f>(AS404+AT134)*'[1]Book Life'!AP32</f>
        <v>0</v>
      </c>
      <c r="AU404" s="68">
        <f>(AT404+AU134)*'[1]Book Life'!AQ32</f>
        <v>0</v>
      </c>
      <c r="AV404" s="68">
        <f>(AU404+AV134)*'[1]Book Life'!AR32</f>
        <v>0</v>
      </c>
      <c r="AW404" s="68">
        <f>(AV404+AW134)*'[1]Book Life'!AS32</f>
        <v>0</v>
      </c>
      <c r="AX404" s="285">
        <f>(AW404+AX134)*'[1]Book Life'!AT32</f>
        <v>0</v>
      </c>
      <c r="AY404" s="53"/>
      <c r="AZ404" s="53"/>
      <c r="BA404" s="53"/>
      <c r="BB404" s="53"/>
      <c r="BC404" s="53"/>
      <c r="BD404" s="53"/>
      <c r="BE404" s="53"/>
      <c r="BF404" s="53"/>
      <c r="BG404" s="53"/>
    </row>
    <row r="405" spans="1:59" x14ac:dyDescent="0.3">
      <c r="B405" s="6"/>
      <c r="C405" s="147">
        <f t="shared" si="133"/>
        <v>2024</v>
      </c>
      <c r="D405" s="6"/>
      <c r="E405" s="139"/>
      <c r="F405" s="286">
        <f>F135*'[1]Book Life'!B33</f>
        <v>0</v>
      </c>
      <c r="G405" s="70">
        <f>(F405+G135)*'[1]Book Life'!C33</f>
        <v>0</v>
      </c>
      <c r="H405" s="70">
        <f>(G405+H135)*'[1]Book Life'!D33</f>
        <v>0</v>
      </c>
      <c r="I405" s="70">
        <f>(H405+I135)*'[1]Book Life'!E33</f>
        <v>0</v>
      </c>
      <c r="J405" s="70">
        <f>(I405+J135)*'[1]Book Life'!F33</f>
        <v>0</v>
      </c>
      <c r="K405" s="70">
        <f>(J405+K135)*'[1]Book Life'!G33</f>
        <v>0</v>
      </c>
      <c r="L405" s="70">
        <f>(K405+L135)*'[1]Book Life'!H33</f>
        <v>0</v>
      </c>
      <c r="M405" s="70">
        <f>(L405+M135)*'[1]Book Life'!I33</f>
        <v>0</v>
      </c>
      <c r="N405" s="70">
        <f>(M405+N135)*'[1]Book Life'!J33</f>
        <v>0</v>
      </c>
      <c r="O405" s="70">
        <f>(N405+O135)*'[1]Book Life'!K33</f>
        <v>0</v>
      </c>
      <c r="P405" s="70">
        <f>(O405+P135)*'[1]Book Life'!L33</f>
        <v>0</v>
      </c>
      <c r="Q405" s="70">
        <f>(P405+Q135)*'[1]Book Life'!M33</f>
        <v>0</v>
      </c>
      <c r="R405" s="70">
        <f>(Q405+R135)*'[1]Book Life'!N33</f>
        <v>0</v>
      </c>
      <c r="S405" s="70">
        <f>(R405+S135)*'[1]Book Life'!O33</f>
        <v>0</v>
      </c>
      <c r="T405" s="70">
        <f>(S405+T135)*'[1]Book Life'!P33</f>
        <v>0</v>
      </c>
      <c r="U405" s="70">
        <f>(T405+U135)*'[1]Book Life'!Q33</f>
        <v>0</v>
      </c>
      <c r="V405" s="70">
        <f>(U405+V135)*'[1]Book Life'!R33</f>
        <v>0</v>
      </c>
      <c r="W405" s="70">
        <f>(V405+W135)*'[1]Book Life'!S33</f>
        <v>0</v>
      </c>
      <c r="X405" s="70">
        <f>(W405+X135)*'[1]Book Life'!T33</f>
        <v>0</v>
      </c>
      <c r="Y405" s="70">
        <f>(X405+Y135)*'[1]Book Life'!U33</f>
        <v>0</v>
      </c>
      <c r="Z405" s="70">
        <f>(Y405+Z135)*'[1]Book Life'!V33</f>
        <v>0</v>
      </c>
      <c r="AA405" s="70">
        <f>(Z405+AA135)*'[1]Book Life'!W33</f>
        <v>0</v>
      </c>
      <c r="AB405" s="70">
        <f>(AA405+AB135)*'[1]Book Life'!X33</f>
        <v>0</v>
      </c>
      <c r="AC405" s="70">
        <f>(AB405+AC135)*'[1]Book Life'!Y33</f>
        <v>0</v>
      </c>
      <c r="AD405" s="70">
        <f>(AC405+AD135)*'[1]Book Life'!Z33</f>
        <v>0</v>
      </c>
      <c r="AE405" s="70">
        <f>(AD405+AE135)*'[1]Book Life'!AA33</f>
        <v>0</v>
      </c>
      <c r="AF405" s="70">
        <f>(AE405+AF135)*'[1]Book Life'!AB33</f>
        <v>0</v>
      </c>
      <c r="AG405" s="70">
        <f>(AF405+AG135)*'[1]Book Life'!AC33</f>
        <v>0</v>
      </c>
      <c r="AH405" s="70">
        <f>(AG405+AH135)*'[1]Book Life'!AD33</f>
        <v>0</v>
      </c>
      <c r="AI405" s="70">
        <f>(AH405+AI135)*'[1]Book Life'!AE33</f>
        <v>0</v>
      </c>
      <c r="AJ405" s="70">
        <f>(AI405+AJ135)*'[1]Book Life'!AF33</f>
        <v>0</v>
      </c>
      <c r="AK405" s="70">
        <f>(AJ405+AK135)*'[1]Book Life'!AG33</f>
        <v>0</v>
      </c>
      <c r="AL405" s="70">
        <f>(AK405+AL135)*'[1]Book Life'!AH33</f>
        <v>0</v>
      </c>
      <c r="AM405" s="70">
        <f>(AL405+AM135)*'[1]Book Life'!AI33</f>
        <v>0</v>
      </c>
      <c r="AN405" s="70">
        <f>(AM405+AN135)*'[1]Book Life'!AJ33</f>
        <v>0</v>
      </c>
      <c r="AO405" s="70">
        <f>(AN405+AO135)*'[1]Book Life'!AK33</f>
        <v>0</v>
      </c>
      <c r="AP405" s="70">
        <f>(AO405+AP135)*'[1]Book Life'!AL33</f>
        <v>0</v>
      </c>
      <c r="AQ405" s="70">
        <f>(AP405+AQ135)*'[1]Book Life'!AM33</f>
        <v>0</v>
      </c>
      <c r="AR405" s="70">
        <f>(AQ405+AR135)*'[1]Book Life'!AN33</f>
        <v>0</v>
      </c>
      <c r="AS405" s="70">
        <f>(AR405+AS135)*'[1]Book Life'!AO33</f>
        <v>0</v>
      </c>
      <c r="AT405" s="70">
        <f>(AS405+AT135)*'[1]Book Life'!AP33</f>
        <v>0</v>
      </c>
      <c r="AU405" s="70">
        <f>(AT405+AU135)*'[1]Book Life'!AQ33</f>
        <v>0</v>
      </c>
      <c r="AV405" s="70">
        <f>(AU405+AV135)*'[1]Book Life'!AR33</f>
        <v>0</v>
      </c>
      <c r="AW405" s="70">
        <f>(AV405+AW135)*'[1]Book Life'!AS33</f>
        <v>0</v>
      </c>
      <c r="AX405" s="287">
        <f>(AW405+AX135)*'[1]Book Life'!AT33</f>
        <v>0</v>
      </c>
      <c r="AY405" s="53"/>
      <c r="AZ405" s="53"/>
      <c r="BA405" s="53"/>
      <c r="BB405" s="53"/>
      <c r="BC405" s="53"/>
      <c r="BD405" s="53"/>
      <c r="BE405" s="53"/>
      <c r="BF405" s="53"/>
      <c r="BG405" s="53"/>
    </row>
    <row r="406" spans="1:59" x14ac:dyDescent="0.3">
      <c r="B406" s="6"/>
      <c r="C406" s="147">
        <f t="shared" si="133"/>
        <v>2025</v>
      </c>
      <c r="D406" s="6"/>
      <c r="E406" s="139"/>
      <c r="F406" s="286">
        <f>F136*'[1]Book Life'!B34</f>
        <v>0</v>
      </c>
      <c r="G406" s="288">
        <f>(F406+G136)*'[1]Book Life'!C34</f>
        <v>0</v>
      </c>
      <c r="H406" s="70">
        <f>(G406+H136)*'[1]Book Life'!D34</f>
        <v>4135.6292922806997</v>
      </c>
      <c r="I406" s="70">
        <f>(H406+I136)*'[1]Book Life'!E34</f>
        <v>8271.2585845613994</v>
      </c>
      <c r="J406" s="70">
        <f>(I406+J136)*'[1]Book Life'!F34</f>
        <v>12406.887876842098</v>
      </c>
      <c r="K406" s="70">
        <f>(J406+K136)*'[1]Book Life'!G34</f>
        <v>16542.517169122799</v>
      </c>
      <c r="L406" s="70">
        <f>(K406+L136)*'[1]Book Life'!H34</f>
        <v>20678.146461403499</v>
      </c>
      <c r="M406" s="70">
        <f>(L406+M136)*'[1]Book Life'!I34</f>
        <v>24813.7757536842</v>
      </c>
      <c r="N406" s="70">
        <f>(M406+N136)*'[1]Book Life'!J34</f>
        <v>28949.405045964901</v>
      </c>
      <c r="O406" s="70">
        <f>(N406+O136)*'[1]Book Life'!K34</f>
        <v>33085.034338245598</v>
      </c>
      <c r="P406" s="70">
        <f>(O406+P136)*'[1]Book Life'!L34</f>
        <v>37220.663630526295</v>
      </c>
      <c r="Q406" s="70">
        <f>(P406+Q136)*'[1]Book Life'!M34</f>
        <v>41356.292922806992</v>
      </c>
      <c r="R406" s="70">
        <f>(Q406+R136)*'[1]Book Life'!N34</f>
        <v>45491.922215087689</v>
      </c>
      <c r="S406" s="70">
        <f>(R406+S136)*'[1]Book Life'!O34</f>
        <v>49627.551507368386</v>
      </c>
      <c r="T406" s="70">
        <f>(S406+T136)*'[1]Book Life'!P34</f>
        <v>53763.180799649082</v>
      </c>
      <c r="U406" s="70">
        <f>(T406+U136)*'[1]Book Life'!Q34</f>
        <v>57898.810091929779</v>
      </c>
      <c r="V406" s="70">
        <f>(U406+V136)*'[1]Book Life'!R34</f>
        <v>62034.439384210476</v>
      </c>
      <c r="W406" s="70">
        <f>(V406+W136)*'[1]Book Life'!S34</f>
        <v>66170.068676491181</v>
      </c>
      <c r="X406" s="70">
        <f>(W406+X136)*'[1]Book Life'!T34</f>
        <v>70305.697968771885</v>
      </c>
      <c r="Y406" s="70">
        <f>(X406+Y136)*'[1]Book Life'!U34</f>
        <v>74441.327261052589</v>
      </c>
      <c r="Z406" s="70">
        <f>(Y406+Z136)*'[1]Book Life'!V34</f>
        <v>78576.956553333293</v>
      </c>
      <c r="AA406" s="70">
        <f>(Z406+AA136)*'[1]Book Life'!W34</f>
        <v>82712.585845613998</v>
      </c>
      <c r="AB406" s="70">
        <f>(AA406+AB136)*'[1]Book Life'!X34</f>
        <v>86848.215137894702</v>
      </c>
      <c r="AC406" s="70">
        <f>(AB406+AC136)*'[1]Book Life'!Y34</f>
        <v>90983.844430175406</v>
      </c>
      <c r="AD406" s="70">
        <f>(AC406+AD136)*'[1]Book Life'!Z34</f>
        <v>95119.47372245611</v>
      </c>
      <c r="AE406" s="70">
        <f>(AD406+AE136)*'[1]Book Life'!AA34</f>
        <v>99255.103014736815</v>
      </c>
      <c r="AF406" s="70">
        <f>(AE406+AF136)*'[1]Book Life'!AB34</f>
        <v>103390.73230701752</v>
      </c>
      <c r="AG406" s="70">
        <f>(AF406+AG136)*'[1]Book Life'!AC34</f>
        <v>107526.36159929822</v>
      </c>
      <c r="AH406" s="70">
        <f>(AG406+AH136)*'[1]Book Life'!AD34</f>
        <v>111661.99089157893</v>
      </c>
      <c r="AI406" s="70">
        <f>(AH406+AI136)*'[1]Book Life'!AE34</f>
        <v>115797.62018385963</v>
      </c>
      <c r="AJ406" s="70">
        <f>(AI406+AJ136)*'[1]Book Life'!AF34</f>
        <v>119933.24947614034</v>
      </c>
      <c r="AK406" s="70">
        <f>(AJ406+AK136)*'[1]Book Life'!AG34</f>
        <v>124068.87876842104</v>
      </c>
      <c r="AL406" s="70">
        <f>(AK406+AL136)*'[1]Book Life'!AH34</f>
        <v>0</v>
      </c>
      <c r="AM406" s="70">
        <f>(AL406+AM136)*'[1]Book Life'!AI34</f>
        <v>0</v>
      </c>
      <c r="AN406" s="70">
        <f>(AM406+AN136)*'[1]Book Life'!AJ34</f>
        <v>0</v>
      </c>
      <c r="AO406" s="70">
        <f>(AN406+AO136)*'[1]Book Life'!AK34</f>
        <v>0</v>
      </c>
      <c r="AP406" s="70">
        <f>(AO406+AP136)*'[1]Book Life'!AL34</f>
        <v>0</v>
      </c>
      <c r="AQ406" s="70">
        <f>(AP406+AQ136)*'[1]Book Life'!AM34</f>
        <v>0</v>
      </c>
      <c r="AR406" s="70">
        <f>(AQ406+AR136)*'[1]Book Life'!AN34</f>
        <v>0</v>
      </c>
      <c r="AS406" s="70">
        <f>(AR406+AS136)*'[1]Book Life'!AO34</f>
        <v>0</v>
      </c>
      <c r="AT406" s="70">
        <f>(AS406+AT136)*'[1]Book Life'!AP34</f>
        <v>0</v>
      </c>
      <c r="AU406" s="70">
        <f>(AT406+AU136)*'[1]Book Life'!AQ34</f>
        <v>0</v>
      </c>
      <c r="AV406" s="70">
        <f>(AU406+AV136)*'[1]Book Life'!AR34</f>
        <v>0</v>
      </c>
      <c r="AW406" s="70">
        <f>(AV406+AW136)*'[1]Book Life'!AS34</f>
        <v>0</v>
      </c>
      <c r="AX406" s="287">
        <f>(AW406+AX136)*'[1]Book Life'!AT34</f>
        <v>0</v>
      </c>
      <c r="AY406" s="53"/>
      <c r="AZ406" s="53"/>
      <c r="BA406" s="53"/>
      <c r="BB406" s="53"/>
      <c r="BC406" s="53"/>
      <c r="BD406" s="53"/>
      <c r="BE406" s="53"/>
      <c r="BF406" s="53"/>
      <c r="BG406" s="53"/>
    </row>
    <row r="407" spans="1:59" x14ac:dyDescent="0.3">
      <c r="B407" s="6"/>
      <c r="C407" s="147">
        <f t="shared" si="133"/>
        <v>2026</v>
      </c>
      <c r="D407" s="6"/>
      <c r="E407" s="139"/>
      <c r="F407" s="286">
        <f>F137*'[1]Book Life'!B35</f>
        <v>0</v>
      </c>
      <c r="G407" s="288">
        <f>(F407+G137)*'[1]Book Life'!C35</f>
        <v>0</v>
      </c>
      <c r="H407" s="288">
        <f>(G407+H137)*'[1]Book Life'!D35</f>
        <v>0</v>
      </c>
      <c r="I407" s="70">
        <f>(H407+I137)*'[1]Book Life'!E35</f>
        <v>0</v>
      </c>
      <c r="J407" s="70">
        <f>(I407+J137)*'[1]Book Life'!F35</f>
        <v>0</v>
      </c>
      <c r="K407" s="70">
        <f>(J407+K137)*'[1]Book Life'!G35</f>
        <v>0</v>
      </c>
      <c r="L407" s="70">
        <f>(K407+L137)*'[1]Book Life'!H35</f>
        <v>0</v>
      </c>
      <c r="M407" s="70">
        <f>(L407+M137)*'[1]Book Life'!I35</f>
        <v>0</v>
      </c>
      <c r="N407" s="70">
        <f>(M407+N137)*'[1]Book Life'!J35</f>
        <v>0</v>
      </c>
      <c r="O407" s="70">
        <f>(N407+O137)*'[1]Book Life'!K35</f>
        <v>0</v>
      </c>
      <c r="P407" s="70">
        <f>(O407+P137)*'[1]Book Life'!L35</f>
        <v>0</v>
      </c>
      <c r="Q407" s="70">
        <f>(P407+Q137)*'[1]Book Life'!M35</f>
        <v>0</v>
      </c>
      <c r="R407" s="70">
        <f>(Q407+R137)*'[1]Book Life'!N35</f>
        <v>0</v>
      </c>
      <c r="S407" s="70">
        <f>(R407+S137)*'[1]Book Life'!O35</f>
        <v>0</v>
      </c>
      <c r="T407" s="70">
        <f>(S407+T137)*'[1]Book Life'!P35</f>
        <v>0</v>
      </c>
      <c r="U407" s="70">
        <f>(T407+U137)*'[1]Book Life'!Q35</f>
        <v>0</v>
      </c>
      <c r="V407" s="70">
        <f>(U407+V137)*'[1]Book Life'!R35</f>
        <v>0</v>
      </c>
      <c r="W407" s="70">
        <f>(V407+W137)*'[1]Book Life'!S35</f>
        <v>0</v>
      </c>
      <c r="X407" s="70">
        <f>(W407+X137)*'[1]Book Life'!T35</f>
        <v>0</v>
      </c>
      <c r="Y407" s="70">
        <f>(X407+Y137)*'[1]Book Life'!U35</f>
        <v>0</v>
      </c>
      <c r="Z407" s="70">
        <f>(Y407+Z137)*'[1]Book Life'!V35</f>
        <v>0</v>
      </c>
      <c r="AA407" s="70">
        <f>(Z407+AA137)*'[1]Book Life'!W35</f>
        <v>0</v>
      </c>
      <c r="AB407" s="70">
        <f>(AA407+AB137)*'[1]Book Life'!X35</f>
        <v>0</v>
      </c>
      <c r="AC407" s="70">
        <f>(AB407+AC137)*'[1]Book Life'!Y35</f>
        <v>0</v>
      </c>
      <c r="AD407" s="70">
        <f>(AC407+AD137)*'[1]Book Life'!Z35</f>
        <v>0</v>
      </c>
      <c r="AE407" s="70">
        <f>(AD407+AE137)*'[1]Book Life'!AA35</f>
        <v>0</v>
      </c>
      <c r="AF407" s="70">
        <f>(AE407+AF137)*'[1]Book Life'!AB35</f>
        <v>0</v>
      </c>
      <c r="AG407" s="70">
        <f>(AF407+AG137)*'[1]Book Life'!AC35</f>
        <v>0</v>
      </c>
      <c r="AH407" s="70">
        <f>(AG407+AH137)*'[1]Book Life'!AD35</f>
        <v>0</v>
      </c>
      <c r="AI407" s="70">
        <f>(AH407+AI137)*'[1]Book Life'!AE35</f>
        <v>0</v>
      </c>
      <c r="AJ407" s="70">
        <f>(AI407+AJ137)*'[1]Book Life'!AF35</f>
        <v>0</v>
      </c>
      <c r="AK407" s="70">
        <f>(AJ407+AK137)*'[1]Book Life'!AG35</f>
        <v>0</v>
      </c>
      <c r="AL407" s="70">
        <f>(AK407+AL137)*'[1]Book Life'!AH35</f>
        <v>0</v>
      </c>
      <c r="AM407" s="70">
        <f>(AL407+AM137)*'[1]Book Life'!AI35</f>
        <v>0</v>
      </c>
      <c r="AN407" s="70">
        <f>(AM407+AN137)*'[1]Book Life'!AJ35</f>
        <v>0</v>
      </c>
      <c r="AO407" s="70">
        <f>(AN407+AO137)*'[1]Book Life'!AK35</f>
        <v>0</v>
      </c>
      <c r="AP407" s="70">
        <f>(AO407+AP137)*'[1]Book Life'!AL35</f>
        <v>0</v>
      </c>
      <c r="AQ407" s="70">
        <f>(AP407+AQ137)*'[1]Book Life'!AM35</f>
        <v>0</v>
      </c>
      <c r="AR407" s="70">
        <f>(AQ407+AR137)*'[1]Book Life'!AN35</f>
        <v>0</v>
      </c>
      <c r="AS407" s="70">
        <f>(AR407+AS137)*'[1]Book Life'!AO35</f>
        <v>0</v>
      </c>
      <c r="AT407" s="70">
        <f>(AS407+AT137)*'[1]Book Life'!AP35</f>
        <v>0</v>
      </c>
      <c r="AU407" s="70">
        <f>(AT407+AU137)*'[1]Book Life'!AQ35</f>
        <v>0</v>
      </c>
      <c r="AV407" s="70">
        <f>(AU407+AV137)*'[1]Book Life'!AR35</f>
        <v>0</v>
      </c>
      <c r="AW407" s="70">
        <f>(AV407+AW137)*'[1]Book Life'!AS35</f>
        <v>0</v>
      </c>
      <c r="AX407" s="287">
        <f>(AW407+AX137)*'[1]Book Life'!AT35</f>
        <v>0</v>
      </c>
      <c r="AY407" s="53"/>
      <c r="AZ407" s="53"/>
      <c r="BA407" s="53"/>
      <c r="BB407" s="53"/>
      <c r="BC407" s="53"/>
      <c r="BD407" s="53"/>
      <c r="BE407" s="53"/>
      <c r="BF407" s="53"/>
      <c r="BG407" s="53"/>
    </row>
    <row r="408" spans="1:59" x14ac:dyDescent="0.3">
      <c r="B408" s="6"/>
      <c r="C408" s="147">
        <f t="shared" si="133"/>
        <v>2027</v>
      </c>
      <c r="D408" s="6"/>
      <c r="E408" s="139"/>
      <c r="F408" s="286">
        <f>F138*'[1]Book Life'!B36</f>
        <v>0</v>
      </c>
      <c r="G408" s="288">
        <f>(F408+G138)*'[1]Book Life'!C36</f>
        <v>0</v>
      </c>
      <c r="H408" s="288">
        <f>(G408+H138)*'[1]Book Life'!D36</f>
        <v>0</v>
      </c>
      <c r="I408" s="288">
        <f>(H408+I138)*'[1]Book Life'!E36</f>
        <v>0</v>
      </c>
      <c r="J408" s="70">
        <f>(I408+J138)*'[1]Book Life'!F36</f>
        <v>0</v>
      </c>
      <c r="K408" s="70">
        <f>(J408+K138)*'[1]Book Life'!G36</f>
        <v>0</v>
      </c>
      <c r="L408" s="70">
        <f>(K408+L138)*'[1]Book Life'!H36</f>
        <v>0</v>
      </c>
      <c r="M408" s="70">
        <f>(L408+M138)*'[1]Book Life'!I36</f>
        <v>0</v>
      </c>
      <c r="N408" s="70">
        <f>(M408+N138)*'[1]Book Life'!J36</f>
        <v>0</v>
      </c>
      <c r="O408" s="70">
        <f>(N408+O138)*'[1]Book Life'!K36</f>
        <v>0</v>
      </c>
      <c r="P408" s="70">
        <f>(O408+P138)*'[1]Book Life'!L36</f>
        <v>0</v>
      </c>
      <c r="Q408" s="70">
        <f>(P408+Q138)*'[1]Book Life'!M36</f>
        <v>0</v>
      </c>
      <c r="R408" s="70">
        <f>(Q408+R138)*'[1]Book Life'!N36</f>
        <v>0</v>
      </c>
      <c r="S408" s="70">
        <f>(R408+S138)*'[1]Book Life'!O36</f>
        <v>0</v>
      </c>
      <c r="T408" s="70">
        <f>(S408+T138)*'[1]Book Life'!P36</f>
        <v>0</v>
      </c>
      <c r="U408" s="70">
        <f>(T408+U138)*'[1]Book Life'!Q36</f>
        <v>0</v>
      </c>
      <c r="V408" s="70">
        <f>(U408+V138)*'[1]Book Life'!R36</f>
        <v>0</v>
      </c>
      <c r="W408" s="70">
        <f>(V408+W138)*'[1]Book Life'!S36</f>
        <v>0</v>
      </c>
      <c r="X408" s="70">
        <f>(W408+X138)*'[1]Book Life'!T36</f>
        <v>0</v>
      </c>
      <c r="Y408" s="70">
        <f>(X408+Y138)*'[1]Book Life'!U36</f>
        <v>0</v>
      </c>
      <c r="Z408" s="70">
        <f>(Y408+Z138)*'[1]Book Life'!V36</f>
        <v>0</v>
      </c>
      <c r="AA408" s="70">
        <f>(Z408+AA138)*'[1]Book Life'!W36</f>
        <v>0</v>
      </c>
      <c r="AB408" s="70">
        <f>(AA408+AB138)*'[1]Book Life'!X36</f>
        <v>0</v>
      </c>
      <c r="AC408" s="70">
        <f>(AB408+AC138)*'[1]Book Life'!Y36</f>
        <v>0</v>
      </c>
      <c r="AD408" s="70">
        <f>(AC408+AD138)*'[1]Book Life'!Z36</f>
        <v>0</v>
      </c>
      <c r="AE408" s="70">
        <f>(AD408+AE138)*'[1]Book Life'!AA36</f>
        <v>0</v>
      </c>
      <c r="AF408" s="70">
        <f>(AE408+AF138)*'[1]Book Life'!AB36</f>
        <v>0</v>
      </c>
      <c r="AG408" s="70">
        <f>(AF408+AG138)*'[1]Book Life'!AC36</f>
        <v>0</v>
      </c>
      <c r="AH408" s="70">
        <f>(AG408+AH138)*'[1]Book Life'!AD36</f>
        <v>0</v>
      </c>
      <c r="AI408" s="70">
        <f>(AH408+AI138)*'[1]Book Life'!AE36</f>
        <v>0</v>
      </c>
      <c r="AJ408" s="70">
        <f>(AI408+AJ138)*'[1]Book Life'!AF36</f>
        <v>0</v>
      </c>
      <c r="AK408" s="70">
        <f>(AJ408+AK138)*'[1]Book Life'!AG36</f>
        <v>0</v>
      </c>
      <c r="AL408" s="70">
        <f>(AK408+AL138)*'[1]Book Life'!AH36</f>
        <v>0</v>
      </c>
      <c r="AM408" s="70">
        <f>(AL408+AM138)*'[1]Book Life'!AI36</f>
        <v>0</v>
      </c>
      <c r="AN408" s="70">
        <f>(AM408+AN138)*'[1]Book Life'!AJ36</f>
        <v>0</v>
      </c>
      <c r="AO408" s="70">
        <f>(AN408+AO138)*'[1]Book Life'!AK36</f>
        <v>0</v>
      </c>
      <c r="AP408" s="70">
        <f>(AO408+AP138)*'[1]Book Life'!AL36</f>
        <v>0</v>
      </c>
      <c r="AQ408" s="70">
        <f>(AP408+AQ138)*'[1]Book Life'!AM36</f>
        <v>0</v>
      </c>
      <c r="AR408" s="70">
        <f>(AQ408+AR138)*'[1]Book Life'!AN36</f>
        <v>0</v>
      </c>
      <c r="AS408" s="70">
        <f>(AR408+AS138)*'[1]Book Life'!AO36</f>
        <v>0</v>
      </c>
      <c r="AT408" s="70">
        <f>(AS408+AT138)*'[1]Book Life'!AP36</f>
        <v>0</v>
      </c>
      <c r="AU408" s="70">
        <f>(AT408+AU138)*'[1]Book Life'!AQ36</f>
        <v>0</v>
      </c>
      <c r="AV408" s="70">
        <f>(AU408+AV138)*'[1]Book Life'!AR36</f>
        <v>0</v>
      </c>
      <c r="AW408" s="70">
        <f>(AV408+AW138)*'[1]Book Life'!AS36</f>
        <v>0</v>
      </c>
      <c r="AX408" s="287">
        <f>(AW408+AX138)*'[1]Book Life'!AT36</f>
        <v>0</v>
      </c>
      <c r="AY408" s="53"/>
      <c r="AZ408" s="53"/>
      <c r="BA408" s="53"/>
      <c r="BB408" s="53"/>
      <c r="BC408" s="53"/>
      <c r="BD408" s="53"/>
      <c r="BE408" s="53"/>
      <c r="BF408" s="53"/>
      <c r="BG408" s="53"/>
    </row>
    <row r="409" spans="1:59" x14ac:dyDescent="0.3">
      <c r="B409" s="6"/>
      <c r="C409" s="147">
        <f t="shared" si="133"/>
        <v>2028</v>
      </c>
      <c r="D409" s="6"/>
      <c r="E409" s="139"/>
      <c r="F409" s="286">
        <f>F139*'[1]Book Life'!B37</f>
        <v>0</v>
      </c>
      <c r="G409" s="288">
        <f>(F409+G139)*'[1]Book Life'!C37</f>
        <v>0</v>
      </c>
      <c r="H409" s="288">
        <f>(G409+H139)*'[1]Book Life'!D37</f>
        <v>0</v>
      </c>
      <c r="I409" s="288">
        <f>(H409+I139)*'[1]Book Life'!E37</f>
        <v>0</v>
      </c>
      <c r="J409" s="288">
        <f>(I409+J139)*'[1]Book Life'!F37</f>
        <v>0</v>
      </c>
      <c r="K409" s="70">
        <f>(J409+K139)*'[1]Book Life'!G37</f>
        <v>0</v>
      </c>
      <c r="L409" s="70">
        <f>(K409+L139)*'[1]Book Life'!H37</f>
        <v>0</v>
      </c>
      <c r="M409" s="70">
        <f>(L409+M139)*'[1]Book Life'!I37</f>
        <v>0</v>
      </c>
      <c r="N409" s="70">
        <f>(M409+N139)*'[1]Book Life'!J37</f>
        <v>0</v>
      </c>
      <c r="O409" s="70">
        <f>(N409+O139)*'[1]Book Life'!K37</f>
        <v>0</v>
      </c>
      <c r="P409" s="70">
        <f>(O409+P139)*'[1]Book Life'!L37</f>
        <v>0</v>
      </c>
      <c r="Q409" s="70">
        <f>(P409+Q139)*'[1]Book Life'!M37</f>
        <v>0</v>
      </c>
      <c r="R409" s="70">
        <f>(Q409+R139)*'[1]Book Life'!N37</f>
        <v>0</v>
      </c>
      <c r="S409" s="70">
        <f>(R409+S139)*'[1]Book Life'!O37</f>
        <v>0</v>
      </c>
      <c r="T409" s="70">
        <f>(S409+T139)*'[1]Book Life'!P37</f>
        <v>0</v>
      </c>
      <c r="U409" s="70">
        <f>(T409+U139)*'[1]Book Life'!Q37</f>
        <v>0</v>
      </c>
      <c r="V409" s="70">
        <f>(U409+V139)*'[1]Book Life'!R37</f>
        <v>0</v>
      </c>
      <c r="W409" s="70">
        <f>(V409+W139)*'[1]Book Life'!S37</f>
        <v>0</v>
      </c>
      <c r="X409" s="70">
        <f>(W409+X139)*'[1]Book Life'!T37</f>
        <v>0</v>
      </c>
      <c r="Y409" s="70">
        <f>(X409+Y139)*'[1]Book Life'!U37</f>
        <v>0</v>
      </c>
      <c r="Z409" s="70">
        <f>(Y409+Z139)*'[1]Book Life'!V37</f>
        <v>0</v>
      </c>
      <c r="AA409" s="70">
        <f>(Z409+AA139)*'[1]Book Life'!W37</f>
        <v>0</v>
      </c>
      <c r="AB409" s="70">
        <f>(AA409+AB139)*'[1]Book Life'!X37</f>
        <v>0</v>
      </c>
      <c r="AC409" s="70">
        <f>(AB409+AC139)*'[1]Book Life'!Y37</f>
        <v>0</v>
      </c>
      <c r="AD409" s="70">
        <f>(AC409+AD139)*'[1]Book Life'!Z37</f>
        <v>0</v>
      </c>
      <c r="AE409" s="70">
        <f>(AD409+AE139)*'[1]Book Life'!AA37</f>
        <v>0</v>
      </c>
      <c r="AF409" s="70">
        <f>(AE409+AF139)*'[1]Book Life'!AB37</f>
        <v>0</v>
      </c>
      <c r="AG409" s="70">
        <f>(AF409+AG139)*'[1]Book Life'!AC37</f>
        <v>0</v>
      </c>
      <c r="AH409" s="70">
        <f>(AG409+AH139)*'[1]Book Life'!AD37</f>
        <v>0</v>
      </c>
      <c r="AI409" s="70">
        <f>(AH409+AI139)*'[1]Book Life'!AE37</f>
        <v>0</v>
      </c>
      <c r="AJ409" s="70">
        <f>(AI409+AJ139)*'[1]Book Life'!AF37</f>
        <v>0</v>
      </c>
      <c r="AK409" s="70">
        <f>(AJ409+AK139)*'[1]Book Life'!AG37</f>
        <v>0</v>
      </c>
      <c r="AL409" s="70">
        <f>(AK409+AL139)*'[1]Book Life'!AH37</f>
        <v>0</v>
      </c>
      <c r="AM409" s="70">
        <f>(AL409+AM139)*'[1]Book Life'!AI37</f>
        <v>0</v>
      </c>
      <c r="AN409" s="70">
        <f>(AM409+AN139)*'[1]Book Life'!AJ37</f>
        <v>0</v>
      </c>
      <c r="AO409" s="70">
        <f>(AN409+AO139)*'[1]Book Life'!AK37</f>
        <v>0</v>
      </c>
      <c r="AP409" s="70">
        <f>(AO409+AP139)*'[1]Book Life'!AL37</f>
        <v>0</v>
      </c>
      <c r="AQ409" s="70">
        <f>(AP409+AQ139)*'[1]Book Life'!AM37</f>
        <v>0</v>
      </c>
      <c r="AR409" s="70">
        <f>(AQ409+AR139)*'[1]Book Life'!AN37</f>
        <v>0</v>
      </c>
      <c r="AS409" s="70">
        <f>(AR409+AS139)*'[1]Book Life'!AO37</f>
        <v>0</v>
      </c>
      <c r="AT409" s="70">
        <f>(AS409+AT139)*'[1]Book Life'!AP37</f>
        <v>0</v>
      </c>
      <c r="AU409" s="70">
        <f>(AT409+AU139)*'[1]Book Life'!AQ37</f>
        <v>0</v>
      </c>
      <c r="AV409" s="70">
        <f>(AU409+AV139)*'[1]Book Life'!AR37</f>
        <v>0</v>
      </c>
      <c r="AW409" s="70">
        <f>(AV409+AW139)*'[1]Book Life'!AS37</f>
        <v>0</v>
      </c>
      <c r="AX409" s="287">
        <f>(AW409+AX139)*'[1]Book Life'!AT37</f>
        <v>0</v>
      </c>
      <c r="AY409" s="53"/>
      <c r="AZ409" s="53"/>
      <c r="BA409" s="53"/>
      <c r="BB409" s="53"/>
      <c r="BC409" s="53"/>
      <c r="BD409" s="53"/>
      <c r="BE409" s="53"/>
      <c r="BF409" s="53"/>
      <c r="BG409" s="53"/>
    </row>
    <row r="410" spans="1:59" x14ac:dyDescent="0.3">
      <c r="B410" s="6"/>
      <c r="C410" s="147">
        <f t="shared" si="133"/>
        <v>2029</v>
      </c>
      <c r="D410" s="6"/>
      <c r="E410" s="139"/>
      <c r="F410" s="286">
        <f>F140*'[1]Book Life'!B38</f>
        <v>0</v>
      </c>
      <c r="G410" s="288">
        <f>(F410+G140)*'[1]Book Life'!C38</f>
        <v>0</v>
      </c>
      <c r="H410" s="288">
        <f>(G410+H140)*'[1]Book Life'!D38</f>
        <v>0</v>
      </c>
      <c r="I410" s="288">
        <f>(H410+I140)*'[1]Book Life'!E38</f>
        <v>0</v>
      </c>
      <c r="J410" s="288">
        <f>(I410+J140)*'[1]Book Life'!F38</f>
        <v>0</v>
      </c>
      <c r="K410" s="288">
        <f>(J410+K140)*'[1]Book Life'!G38</f>
        <v>0</v>
      </c>
      <c r="L410" s="70">
        <f>(K410+L140)*'[1]Book Life'!H38</f>
        <v>0</v>
      </c>
      <c r="M410" s="70">
        <f>(L410+M140)*'[1]Book Life'!I38</f>
        <v>0</v>
      </c>
      <c r="N410" s="70">
        <f>(M410+N140)*'[1]Book Life'!J38</f>
        <v>0</v>
      </c>
      <c r="O410" s="70">
        <f>(N410+O140)*'[1]Book Life'!K38</f>
        <v>0</v>
      </c>
      <c r="P410" s="70">
        <f>(O410+P140)*'[1]Book Life'!L38</f>
        <v>0</v>
      </c>
      <c r="Q410" s="70">
        <f>(P410+Q140)*'[1]Book Life'!M38</f>
        <v>0</v>
      </c>
      <c r="R410" s="70">
        <f>(Q410+R140)*'[1]Book Life'!N38</f>
        <v>0</v>
      </c>
      <c r="S410" s="70">
        <f>(R410+S140)*'[1]Book Life'!O38</f>
        <v>0</v>
      </c>
      <c r="T410" s="70">
        <f>(S410+T140)*'[1]Book Life'!P38</f>
        <v>0</v>
      </c>
      <c r="U410" s="70">
        <f>(T410+U140)*'[1]Book Life'!Q38</f>
        <v>0</v>
      </c>
      <c r="V410" s="70">
        <f>(U410+V140)*'[1]Book Life'!R38</f>
        <v>0</v>
      </c>
      <c r="W410" s="70">
        <f>(V410+W140)*'[1]Book Life'!S38</f>
        <v>0</v>
      </c>
      <c r="X410" s="70">
        <f>(W410+X140)*'[1]Book Life'!T38</f>
        <v>0</v>
      </c>
      <c r="Y410" s="70">
        <f>(X410+Y140)*'[1]Book Life'!U38</f>
        <v>0</v>
      </c>
      <c r="Z410" s="70">
        <f>(Y410+Z140)*'[1]Book Life'!V38</f>
        <v>0</v>
      </c>
      <c r="AA410" s="70">
        <f>(Z410+AA140)*'[1]Book Life'!W38</f>
        <v>0</v>
      </c>
      <c r="AB410" s="70">
        <f>(AA410+AB140)*'[1]Book Life'!X38</f>
        <v>0</v>
      </c>
      <c r="AC410" s="70">
        <f>(AB410+AC140)*'[1]Book Life'!Y38</f>
        <v>0</v>
      </c>
      <c r="AD410" s="70">
        <f>(AC410+AD140)*'[1]Book Life'!Z38</f>
        <v>0</v>
      </c>
      <c r="AE410" s="70">
        <f>(AD410+AE140)*'[1]Book Life'!AA38</f>
        <v>0</v>
      </c>
      <c r="AF410" s="70">
        <f>(AE410+AF140)*'[1]Book Life'!AB38</f>
        <v>0</v>
      </c>
      <c r="AG410" s="70">
        <f>(AF410+AG140)*'[1]Book Life'!AC38</f>
        <v>0</v>
      </c>
      <c r="AH410" s="70">
        <f>(AG410+AH140)*'[1]Book Life'!AD38</f>
        <v>0</v>
      </c>
      <c r="AI410" s="70">
        <f>(AH410+AI140)*'[1]Book Life'!AE38</f>
        <v>0</v>
      </c>
      <c r="AJ410" s="70">
        <f>(AI410+AJ140)*'[1]Book Life'!AF38</f>
        <v>0</v>
      </c>
      <c r="AK410" s="70">
        <f>(AJ410+AK140)*'[1]Book Life'!AG38</f>
        <v>0</v>
      </c>
      <c r="AL410" s="70">
        <f>(AK410+AL140)*'[1]Book Life'!AH38</f>
        <v>0</v>
      </c>
      <c r="AM410" s="70">
        <f>(AL410+AM140)*'[1]Book Life'!AI38</f>
        <v>0</v>
      </c>
      <c r="AN410" s="70">
        <f>(AM410+AN140)*'[1]Book Life'!AJ38</f>
        <v>0</v>
      </c>
      <c r="AO410" s="70">
        <f>(AN410+AO140)*'[1]Book Life'!AK38</f>
        <v>0</v>
      </c>
      <c r="AP410" s="70">
        <f>(AO410+AP140)*'[1]Book Life'!AL38</f>
        <v>0</v>
      </c>
      <c r="AQ410" s="70">
        <f>(AP410+AQ140)*'[1]Book Life'!AM38</f>
        <v>0</v>
      </c>
      <c r="AR410" s="70">
        <f>(AQ410+AR140)*'[1]Book Life'!AN38</f>
        <v>0</v>
      </c>
      <c r="AS410" s="70">
        <f>(AR410+AS140)*'[1]Book Life'!AO38</f>
        <v>0</v>
      </c>
      <c r="AT410" s="70">
        <f>(AS410+AT140)*'[1]Book Life'!AP38</f>
        <v>0</v>
      </c>
      <c r="AU410" s="70">
        <f>(AT410+AU140)*'[1]Book Life'!AQ38</f>
        <v>0</v>
      </c>
      <c r="AV410" s="70">
        <f>(AU410+AV140)*'[1]Book Life'!AR38</f>
        <v>0</v>
      </c>
      <c r="AW410" s="70">
        <f>(AV410+AW140)*'[1]Book Life'!AS38</f>
        <v>0</v>
      </c>
      <c r="AX410" s="287">
        <f>(AW410+AX140)*'[1]Book Life'!AT38</f>
        <v>0</v>
      </c>
      <c r="AY410" s="53"/>
      <c r="AZ410" s="53"/>
      <c r="BA410" s="53"/>
      <c r="BB410" s="53"/>
      <c r="BC410" s="53"/>
      <c r="BD410" s="53"/>
      <c r="BE410" s="53"/>
      <c r="BF410" s="53"/>
      <c r="BG410" s="53"/>
    </row>
    <row r="411" spans="1:59" x14ac:dyDescent="0.3">
      <c r="A411" s="28"/>
      <c r="B411" s="6"/>
      <c r="C411" s="147">
        <f t="shared" si="133"/>
        <v>2030</v>
      </c>
      <c r="D411" s="6"/>
      <c r="E411" s="139"/>
      <c r="F411" s="286">
        <f>F141*'[1]Book Life'!B39</f>
        <v>0</v>
      </c>
      <c r="G411" s="288">
        <f>(F411+G141)*'[1]Book Life'!C39</f>
        <v>0</v>
      </c>
      <c r="H411" s="288">
        <f>(G411+H141)*'[1]Book Life'!D39</f>
        <v>0</v>
      </c>
      <c r="I411" s="288">
        <f>(H411+I141)*'[1]Book Life'!E39</f>
        <v>0</v>
      </c>
      <c r="J411" s="288">
        <f>(I411+J141)*'[1]Book Life'!F39</f>
        <v>0</v>
      </c>
      <c r="K411" s="288">
        <f>(J411+K141)*'[1]Book Life'!G39</f>
        <v>0</v>
      </c>
      <c r="L411" s="288">
        <f>(K411+L141)*'[1]Book Life'!H39</f>
        <v>0</v>
      </c>
      <c r="M411" s="70">
        <f>(L411+M141)*'[1]Book Life'!I39</f>
        <v>0</v>
      </c>
      <c r="N411" s="70">
        <f>(M411+N141)*'[1]Book Life'!J39</f>
        <v>0</v>
      </c>
      <c r="O411" s="70">
        <f>(N411+O141)*'[1]Book Life'!K39</f>
        <v>0</v>
      </c>
      <c r="P411" s="70">
        <f>(O411+P141)*'[1]Book Life'!L39</f>
        <v>0</v>
      </c>
      <c r="Q411" s="70">
        <f>(P411+Q141)*'[1]Book Life'!M39</f>
        <v>0</v>
      </c>
      <c r="R411" s="70">
        <f>(Q411+R141)*'[1]Book Life'!N39</f>
        <v>0</v>
      </c>
      <c r="S411" s="70">
        <f>(R411+S141)*'[1]Book Life'!O39</f>
        <v>0</v>
      </c>
      <c r="T411" s="70">
        <f>(S411+T141)*'[1]Book Life'!P39</f>
        <v>0</v>
      </c>
      <c r="U411" s="70">
        <f>(T411+U141)*'[1]Book Life'!Q39</f>
        <v>0</v>
      </c>
      <c r="V411" s="70">
        <f>(U411+V141)*'[1]Book Life'!R39</f>
        <v>0</v>
      </c>
      <c r="W411" s="70">
        <f>(V411+W141)*'[1]Book Life'!S39</f>
        <v>0</v>
      </c>
      <c r="X411" s="70">
        <f>(W411+X141)*'[1]Book Life'!T39</f>
        <v>0</v>
      </c>
      <c r="Y411" s="70">
        <f>(X411+Y141)*'[1]Book Life'!U39</f>
        <v>0</v>
      </c>
      <c r="Z411" s="70">
        <f>(Y411+Z141)*'[1]Book Life'!V39</f>
        <v>0</v>
      </c>
      <c r="AA411" s="70">
        <f>(Z411+AA141)*'[1]Book Life'!W39</f>
        <v>0</v>
      </c>
      <c r="AB411" s="70">
        <f>(AA411+AB141)*'[1]Book Life'!X39</f>
        <v>0</v>
      </c>
      <c r="AC411" s="70">
        <f>(AB411+AC141)*'[1]Book Life'!Y39</f>
        <v>0</v>
      </c>
      <c r="AD411" s="70">
        <f>(AC411+AD141)*'[1]Book Life'!Z39</f>
        <v>0</v>
      </c>
      <c r="AE411" s="70">
        <f>(AD411+AE141)*'[1]Book Life'!AA39</f>
        <v>0</v>
      </c>
      <c r="AF411" s="70">
        <f>(AE411+AF141)*'[1]Book Life'!AB39</f>
        <v>0</v>
      </c>
      <c r="AG411" s="70">
        <f>(AF411+AG141)*'[1]Book Life'!AC39</f>
        <v>0</v>
      </c>
      <c r="AH411" s="70">
        <f>(AG411+AH141)*'[1]Book Life'!AD39</f>
        <v>0</v>
      </c>
      <c r="AI411" s="70">
        <f>(AH411+AI141)*'[1]Book Life'!AE39</f>
        <v>0</v>
      </c>
      <c r="AJ411" s="70">
        <f>(AI411+AJ141)*'[1]Book Life'!AF39</f>
        <v>0</v>
      </c>
      <c r="AK411" s="70">
        <f>(AJ411+AK141)*'[1]Book Life'!AG39</f>
        <v>0</v>
      </c>
      <c r="AL411" s="70">
        <f>(AK411+AL141)*'[1]Book Life'!AH39</f>
        <v>0</v>
      </c>
      <c r="AM411" s="70">
        <f>(AL411+AM141)*'[1]Book Life'!AI39</f>
        <v>0</v>
      </c>
      <c r="AN411" s="70">
        <f>(AM411+AN141)*'[1]Book Life'!AJ39</f>
        <v>0</v>
      </c>
      <c r="AO411" s="70">
        <f>(AN411+AO141)*'[1]Book Life'!AK39</f>
        <v>0</v>
      </c>
      <c r="AP411" s="70">
        <f>(AO411+AP141)*'[1]Book Life'!AL39</f>
        <v>0</v>
      </c>
      <c r="AQ411" s="70">
        <f>(AP411+AQ141)*'[1]Book Life'!AM39</f>
        <v>0</v>
      </c>
      <c r="AR411" s="70">
        <f>(AQ411+AR141)*'[1]Book Life'!AN39</f>
        <v>0</v>
      </c>
      <c r="AS411" s="70">
        <f>(AR411+AS141)*'[1]Book Life'!AO39</f>
        <v>0</v>
      </c>
      <c r="AT411" s="70">
        <f>(AS411+AT141)*'[1]Book Life'!AP39</f>
        <v>0</v>
      </c>
      <c r="AU411" s="70">
        <f>(AT411+AU141)*'[1]Book Life'!AQ39</f>
        <v>0</v>
      </c>
      <c r="AV411" s="70">
        <f>(AU411+AV141)*'[1]Book Life'!AR39</f>
        <v>0</v>
      </c>
      <c r="AW411" s="70">
        <f>(AV411+AW141)*'[1]Book Life'!AS39</f>
        <v>0</v>
      </c>
      <c r="AX411" s="287">
        <f>(AW411+AX141)*'[1]Book Life'!AT39</f>
        <v>0</v>
      </c>
      <c r="AY411" s="53"/>
      <c r="AZ411" s="53"/>
      <c r="BA411" s="53"/>
      <c r="BB411" s="53"/>
      <c r="BC411" s="53"/>
      <c r="BD411" s="53"/>
      <c r="BE411" s="53"/>
      <c r="BF411" s="53"/>
      <c r="BG411" s="53"/>
    </row>
    <row r="412" spans="1:59" x14ac:dyDescent="0.3">
      <c r="A412" s="139"/>
      <c r="B412" s="6"/>
      <c r="C412" s="147">
        <f t="shared" si="133"/>
        <v>2031</v>
      </c>
      <c r="D412" s="6"/>
      <c r="E412" s="139"/>
      <c r="F412" s="286">
        <f>F142*'[1]Book Life'!B40</f>
        <v>0</v>
      </c>
      <c r="G412" s="288">
        <f>(F412+G142)*'[1]Book Life'!C40</f>
        <v>0</v>
      </c>
      <c r="H412" s="288">
        <f>(G412+H142)*'[1]Book Life'!D40</f>
        <v>0</v>
      </c>
      <c r="I412" s="288">
        <f>(H412+I142)*'[1]Book Life'!E40</f>
        <v>0</v>
      </c>
      <c r="J412" s="288">
        <f>(I412+J142)*'[1]Book Life'!F40</f>
        <v>0</v>
      </c>
      <c r="K412" s="288">
        <f>(J412+K142)*'[1]Book Life'!G40</f>
        <v>0</v>
      </c>
      <c r="L412" s="288">
        <f>(K412+L142)*'[1]Book Life'!H40</f>
        <v>0</v>
      </c>
      <c r="M412" s="288">
        <f>(L412+M142)*'[1]Book Life'!I40</f>
        <v>0</v>
      </c>
      <c r="N412" s="70">
        <f>(M412+N142)*'[1]Book Life'!J40</f>
        <v>0</v>
      </c>
      <c r="O412" s="70">
        <f>(N412+O142)*'[1]Book Life'!K40</f>
        <v>0</v>
      </c>
      <c r="P412" s="70">
        <f>(O412+P142)*'[1]Book Life'!L40</f>
        <v>0</v>
      </c>
      <c r="Q412" s="70">
        <f>(P412+Q142)*'[1]Book Life'!M40</f>
        <v>0</v>
      </c>
      <c r="R412" s="70">
        <f>(Q412+R142)*'[1]Book Life'!N40</f>
        <v>0</v>
      </c>
      <c r="S412" s="70">
        <f>(R412+S142)*'[1]Book Life'!O40</f>
        <v>0</v>
      </c>
      <c r="T412" s="70">
        <f>(S412+T142)*'[1]Book Life'!P40</f>
        <v>0</v>
      </c>
      <c r="U412" s="70">
        <f>(T412+U142)*'[1]Book Life'!Q40</f>
        <v>0</v>
      </c>
      <c r="V412" s="70">
        <f>(U412+V142)*'[1]Book Life'!R40</f>
        <v>0</v>
      </c>
      <c r="W412" s="70">
        <f>(V412+W142)*'[1]Book Life'!S40</f>
        <v>0</v>
      </c>
      <c r="X412" s="70">
        <f>(W412+X142)*'[1]Book Life'!T40</f>
        <v>0</v>
      </c>
      <c r="Y412" s="70">
        <f>(X412+Y142)*'[1]Book Life'!U40</f>
        <v>0</v>
      </c>
      <c r="Z412" s="70">
        <f>(Y412+Z142)*'[1]Book Life'!V40</f>
        <v>0</v>
      </c>
      <c r="AA412" s="70">
        <f>(Z412+AA142)*'[1]Book Life'!W40</f>
        <v>0</v>
      </c>
      <c r="AB412" s="70">
        <f>(AA412+AB142)*'[1]Book Life'!X40</f>
        <v>0</v>
      </c>
      <c r="AC412" s="70">
        <f>(AB412+AC142)*'[1]Book Life'!Y40</f>
        <v>0</v>
      </c>
      <c r="AD412" s="70">
        <f>(AC412+AD142)*'[1]Book Life'!Z40</f>
        <v>0</v>
      </c>
      <c r="AE412" s="70">
        <f>(AD412+AE142)*'[1]Book Life'!AA40</f>
        <v>0</v>
      </c>
      <c r="AF412" s="70">
        <f>(AE412+AF142)*'[1]Book Life'!AB40</f>
        <v>0</v>
      </c>
      <c r="AG412" s="70">
        <f>(AF412+AG142)*'[1]Book Life'!AC40</f>
        <v>0</v>
      </c>
      <c r="AH412" s="70">
        <f>(AG412+AH142)*'[1]Book Life'!AD40</f>
        <v>0</v>
      </c>
      <c r="AI412" s="70">
        <f>(AH412+AI142)*'[1]Book Life'!AE40</f>
        <v>0</v>
      </c>
      <c r="AJ412" s="70">
        <f>(AI412+AJ142)*'[1]Book Life'!AF40</f>
        <v>0</v>
      </c>
      <c r="AK412" s="70">
        <f>(AJ412+AK142)*'[1]Book Life'!AG40</f>
        <v>0</v>
      </c>
      <c r="AL412" s="70">
        <f>(AK412+AL142)*'[1]Book Life'!AH40</f>
        <v>0</v>
      </c>
      <c r="AM412" s="70">
        <f>(AL412+AM142)*'[1]Book Life'!AI40</f>
        <v>0</v>
      </c>
      <c r="AN412" s="70">
        <f>(AM412+AN142)*'[1]Book Life'!AJ40</f>
        <v>0</v>
      </c>
      <c r="AO412" s="70">
        <f>(AN412+AO142)*'[1]Book Life'!AK40</f>
        <v>0</v>
      </c>
      <c r="AP412" s="70">
        <f>(AO412+AP142)*'[1]Book Life'!AL40</f>
        <v>0</v>
      </c>
      <c r="AQ412" s="70">
        <f>(AP412+AQ142)*'[1]Book Life'!AM40</f>
        <v>0</v>
      </c>
      <c r="AR412" s="70">
        <f>(AQ412+AR142)*'[1]Book Life'!AN40</f>
        <v>0</v>
      </c>
      <c r="AS412" s="70">
        <f>(AR412+AS142)*'[1]Book Life'!AO40</f>
        <v>0</v>
      </c>
      <c r="AT412" s="70">
        <f>(AS412+AT142)*'[1]Book Life'!AP40</f>
        <v>0</v>
      </c>
      <c r="AU412" s="70">
        <f>(AT412+AU142)*'[1]Book Life'!AQ40</f>
        <v>0</v>
      </c>
      <c r="AV412" s="70">
        <f>(AU412+AV142)*'[1]Book Life'!AR40</f>
        <v>0</v>
      </c>
      <c r="AW412" s="70">
        <f>(AV412+AW142)*'[1]Book Life'!AS40</f>
        <v>0</v>
      </c>
      <c r="AX412" s="287">
        <f>(AW412+AX142)*'[1]Book Life'!AT40</f>
        <v>0</v>
      </c>
      <c r="AY412" s="53"/>
      <c r="AZ412" s="53"/>
      <c r="BA412" s="53"/>
      <c r="BB412" s="53"/>
      <c r="BC412" s="53"/>
      <c r="BD412" s="53"/>
      <c r="BE412" s="53"/>
      <c r="BF412" s="53"/>
      <c r="BG412" s="53"/>
    </row>
    <row r="413" spans="1:59" x14ac:dyDescent="0.3">
      <c r="A413" s="140"/>
      <c r="B413" s="6"/>
      <c r="C413" s="147">
        <f t="shared" si="133"/>
        <v>2032</v>
      </c>
      <c r="D413" s="6"/>
      <c r="E413" s="139"/>
      <c r="F413" s="286">
        <f>F143*'[1]Book Life'!B41</f>
        <v>0</v>
      </c>
      <c r="G413" s="288">
        <f>(F413+G143)*'[1]Book Life'!C41</f>
        <v>0</v>
      </c>
      <c r="H413" s="288">
        <f>(G413+H143)*'[1]Book Life'!D41</f>
        <v>0</v>
      </c>
      <c r="I413" s="288">
        <f>(H413+I143)*'[1]Book Life'!E41</f>
        <v>0</v>
      </c>
      <c r="J413" s="288">
        <f>(I413+J143)*'[1]Book Life'!F41</f>
        <v>0</v>
      </c>
      <c r="K413" s="288">
        <f>(J413+K143)*'[1]Book Life'!G41</f>
        <v>0</v>
      </c>
      <c r="L413" s="288">
        <f>(K413+L143)*'[1]Book Life'!H41</f>
        <v>0</v>
      </c>
      <c r="M413" s="288">
        <f>(L413+M143)*'[1]Book Life'!I41</f>
        <v>0</v>
      </c>
      <c r="N413" s="288">
        <f>(M413+N143)*'[1]Book Life'!J41</f>
        <v>0</v>
      </c>
      <c r="O413" s="70">
        <f>(N413+O143)*'[1]Book Life'!K41</f>
        <v>0</v>
      </c>
      <c r="P413" s="70">
        <f>(O413+P143)*'[1]Book Life'!L41</f>
        <v>0</v>
      </c>
      <c r="Q413" s="70">
        <f>(P413+Q143)*'[1]Book Life'!M41</f>
        <v>0</v>
      </c>
      <c r="R413" s="70">
        <f>(Q413+R143)*'[1]Book Life'!N41</f>
        <v>0</v>
      </c>
      <c r="S413" s="70">
        <f>(R413+S143)*'[1]Book Life'!O41</f>
        <v>0</v>
      </c>
      <c r="T413" s="70">
        <f>(S413+T143)*'[1]Book Life'!P41</f>
        <v>0</v>
      </c>
      <c r="U413" s="70">
        <f>(T413+U143)*'[1]Book Life'!Q41</f>
        <v>0</v>
      </c>
      <c r="V413" s="70">
        <f>(U413+V143)*'[1]Book Life'!R41</f>
        <v>0</v>
      </c>
      <c r="W413" s="70">
        <f>(V413+W143)*'[1]Book Life'!S41</f>
        <v>0</v>
      </c>
      <c r="X413" s="70">
        <f>(W413+X143)*'[1]Book Life'!T41</f>
        <v>0</v>
      </c>
      <c r="Y413" s="70">
        <f>(X413+Y143)*'[1]Book Life'!U41</f>
        <v>0</v>
      </c>
      <c r="Z413" s="70">
        <f>(Y413+Z143)*'[1]Book Life'!V41</f>
        <v>0</v>
      </c>
      <c r="AA413" s="70">
        <f>(Z413+AA143)*'[1]Book Life'!W41</f>
        <v>0</v>
      </c>
      <c r="AB413" s="70">
        <f>(AA413+AB143)*'[1]Book Life'!X41</f>
        <v>0</v>
      </c>
      <c r="AC413" s="70">
        <f>(AB413+AC143)*'[1]Book Life'!Y41</f>
        <v>0</v>
      </c>
      <c r="AD413" s="70">
        <f>(AC413+AD143)*'[1]Book Life'!Z41</f>
        <v>0</v>
      </c>
      <c r="AE413" s="70">
        <f>(AD413+AE143)*'[1]Book Life'!AA41</f>
        <v>0</v>
      </c>
      <c r="AF413" s="70">
        <f>(AE413+AF143)*'[1]Book Life'!AB41</f>
        <v>0</v>
      </c>
      <c r="AG413" s="70">
        <f>(AF413+AG143)*'[1]Book Life'!AC41</f>
        <v>0</v>
      </c>
      <c r="AH413" s="70">
        <f>(AG413+AH143)*'[1]Book Life'!AD41</f>
        <v>0</v>
      </c>
      <c r="AI413" s="70">
        <f>(AH413+AI143)*'[1]Book Life'!AE41</f>
        <v>0</v>
      </c>
      <c r="AJ413" s="70">
        <f>(AI413+AJ143)*'[1]Book Life'!AF41</f>
        <v>0</v>
      </c>
      <c r="AK413" s="70">
        <f>(AJ413+AK143)*'[1]Book Life'!AG41</f>
        <v>0</v>
      </c>
      <c r="AL413" s="70">
        <f>(AK413+AL143)*'[1]Book Life'!AH41</f>
        <v>0</v>
      </c>
      <c r="AM413" s="70">
        <f>(AL413+AM143)*'[1]Book Life'!AI41</f>
        <v>0</v>
      </c>
      <c r="AN413" s="70">
        <f>(AM413+AN143)*'[1]Book Life'!AJ41</f>
        <v>0</v>
      </c>
      <c r="AO413" s="70">
        <f>(AN413+AO143)*'[1]Book Life'!AK41</f>
        <v>0</v>
      </c>
      <c r="AP413" s="70">
        <f>(AO413+AP143)*'[1]Book Life'!AL41</f>
        <v>0</v>
      </c>
      <c r="AQ413" s="70">
        <f>(AP413+AQ143)*'[1]Book Life'!AM41</f>
        <v>0</v>
      </c>
      <c r="AR413" s="70">
        <f>(AQ413+AR143)*'[1]Book Life'!AN41</f>
        <v>0</v>
      </c>
      <c r="AS413" s="70">
        <f>(AR413+AS143)*'[1]Book Life'!AO41</f>
        <v>0</v>
      </c>
      <c r="AT413" s="70">
        <f>(AS413+AT143)*'[1]Book Life'!AP41</f>
        <v>0</v>
      </c>
      <c r="AU413" s="70">
        <f>(AT413+AU143)*'[1]Book Life'!AQ41</f>
        <v>0</v>
      </c>
      <c r="AV413" s="70">
        <f>(AU413+AV143)*'[1]Book Life'!AR41</f>
        <v>0</v>
      </c>
      <c r="AW413" s="70">
        <f>(AV413+AW143)*'[1]Book Life'!AS41</f>
        <v>0</v>
      </c>
      <c r="AX413" s="287">
        <f>(AW413+AX143)*'[1]Book Life'!AT41</f>
        <v>0</v>
      </c>
      <c r="AY413" s="53"/>
      <c r="AZ413" s="53"/>
      <c r="BA413" s="53"/>
      <c r="BB413" s="53"/>
      <c r="BC413" s="53"/>
      <c r="BD413" s="53"/>
      <c r="BE413" s="53"/>
      <c r="BF413" s="53"/>
      <c r="BG413" s="53"/>
    </row>
    <row r="414" spans="1:59" x14ac:dyDescent="0.3">
      <c r="A414" s="139"/>
      <c r="B414" s="6"/>
      <c r="C414" s="147">
        <f t="shared" si="133"/>
        <v>2033</v>
      </c>
      <c r="D414" s="6"/>
      <c r="E414" s="139"/>
      <c r="F414" s="286">
        <f>F144*'[1]Book Life'!B42</f>
        <v>0</v>
      </c>
      <c r="G414" s="288">
        <f>(F414+G144)*'[1]Book Life'!C42</f>
        <v>0</v>
      </c>
      <c r="H414" s="288">
        <f>(G414+H144)*'[1]Book Life'!D42</f>
        <v>0</v>
      </c>
      <c r="I414" s="288">
        <f>(H414+I144)*'[1]Book Life'!E42</f>
        <v>0</v>
      </c>
      <c r="J414" s="288">
        <f>(I414+J144)*'[1]Book Life'!F42</f>
        <v>0</v>
      </c>
      <c r="K414" s="288">
        <f>(J414+K144)*'[1]Book Life'!G42</f>
        <v>0</v>
      </c>
      <c r="L414" s="288">
        <f>(K414+L144)*'[1]Book Life'!H42</f>
        <v>0</v>
      </c>
      <c r="M414" s="288">
        <f>(L414+M144)*'[1]Book Life'!I42</f>
        <v>0</v>
      </c>
      <c r="N414" s="288">
        <f>(M414+N144)*'[1]Book Life'!J42</f>
        <v>0</v>
      </c>
      <c r="O414" s="288">
        <f>(N414+O144)*'[1]Book Life'!K42</f>
        <v>0</v>
      </c>
      <c r="P414" s="70">
        <f>(O414+P144)*'[1]Book Life'!L42</f>
        <v>0</v>
      </c>
      <c r="Q414" s="70">
        <f>(P414+Q144)*'[1]Book Life'!M42</f>
        <v>0</v>
      </c>
      <c r="R414" s="70">
        <f>(Q414+R144)*'[1]Book Life'!N42</f>
        <v>0</v>
      </c>
      <c r="S414" s="70">
        <f>(R414+S144)*'[1]Book Life'!O42</f>
        <v>0</v>
      </c>
      <c r="T414" s="70">
        <f>(S414+T144)*'[1]Book Life'!P42</f>
        <v>0</v>
      </c>
      <c r="U414" s="70">
        <f>(T414+U144)*'[1]Book Life'!Q42</f>
        <v>0</v>
      </c>
      <c r="V414" s="70">
        <f>(U414+V144)*'[1]Book Life'!R42</f>
        <v>0</v>
      </c>
      <c r="W414" s="70">
        <f>(V414+W144)*'[1]Book Life'!S42</f>
        <v>0</v>
      </c>
      <c r="X414" s="70">
        <f>(W414+X144)*'[1]Book Life'!T42</f>
        <v>0</v>
      </c>
      <c r="Y414" s="70">
        <f>(X414+Y144)*'[1]Book Life'!U42</f>
        <v>0</v>
      </c>
      <c r="Z414" s="70">
        <f>(Y414+Z144)*'[1]Book Life'!V42</f>
        <v>0</v>
      </c>
      <c r="AA414" s="70">
        <f>(Z414+AA144)*'[1]Book Life'!W42</f>
        <v>0</v>
      </c>
      <c r="AB414" s="70">
        <f>(AA414+AB144)*'[1]Book Life'!X42</f>
        <v>0</v>
      </c>
      <c r="AC414" s="70">
        <f>(AB414+AC144)*'[1]Book Life'!Y42</f>
        <v>0</v>
      </c>
      <c r="AD414" s="70">
        <f>(AC414+AD144)*'[1]Book Life'!Z42</f>
        <v>0</v>
      </c>
      <c r="AE414" s="70">
        <f>(AD414+AE144)*'[1]Book Life'!AA42</f>
        <v>0</v>
      </c>
      <c r="AF414" s="70">
        <f>(AE414+AF144)*'[1]Book Life'!AB42</f>
        <v>0</v>
      </c>
      <c r="AG414" s="70">
        <f>(AF414+AG144)*'[1]Book Life'!AC42</f>
        <v>0</v>
      </c>
      <c r="AH414" s="70">
        <f>(AG414+AH144)*'[1]Book Life'!AD42</f>
        <v>0</v>
      </c>
      <c r="AI414" s="70">
        <f>(AH414+AI144)*'[1]Book Life'!AE42</f>
        <v>0</v>
      </c>
      <c r="AJ414" s="70">
        <f>(AI414+AJ144)*'[1]Book Life'!AF42</f>
        <v>0</v>
      </c>
      <c r="AK414" s="70">
        <f>(AJ414+AK144)*'[1]Book Life'!AG42</f>
        <v>0</v>
      </c>
      <c r="AL414" s="70">
        <f>(AK414+AL144)*'[1]Book Life'!AH42</f>
        <v>0</v>
      </c>
      <c r="AM414" s="70">
        <f>(AL414+AM144)*'[1]Book Life'!AI42</f>
        <v>0</v>
      </c>
      <c r="AN414" s="70">
        <f>(AM414+AN144)*'[1]Book Life'!AJ42</f>
        <v>0</v>
      </c>
      <c r="AO414" s="70">
        <f>(AN414+AO144)*'[1]Book Life'!AK42</f>
        <v>0</v>
      </c>
      <c r="AP414" s="70">
        <f>(AO414+AP144)*'[1]Book Life'!AL42</f>
        <v>0</v>
      </c>
      <c r="AQ414" s="70">
        <f>(AP414+AQ144)*'[1]Book Life'!AM42</f>
        <v>0</v>
      </c>
      <c r="AR414" s="70">
        <f>(AQ414+AR144)*'[1]Book Life'!AN42</f>
        <v>0</v>
      </c>
      <c r="AS414" s="70">
        <f>(AR414+AS144)*'[1]Book Life'!AO42</f>
        <v>0</v>
      </c>
      <c r="AT414" s="70">
        <f>(AS414+AT144)*'[1]Book Life'!AP42</f>
        <v>0</v>
      </c>
      <c r="AU414" s="70">
        <f>(AT414+AU144)*'[1]Book Life'!AQ42</f>
        <v>0</v>
      </c>
      <c r="AV414" s="70">
        <f>(AU414+AV144)*'[1]Book Life'!AR42</f>
        <v>0</v>
      </c>
      <c r="AW414" s="70">
        <f>(AV414+AW144)*'[1]Book Life'!AS42</f>
        <v>0</v>
      </c>
      <c r="AX414" s="287">
        <f>(AW414+AX144)*'[1]Book Life'!AT42</f>
        <v>0</v>
      </c>
      <c r="AY414" s="53"/>
      <c r="AZ414" s="53"/>
      <c r="BA414" s="53"/>
      <c r="BB414" s="53"/>
      <c r="BC414" s="53"/>
      <c r="BD414" s="53"/>
      <c r="BE414" s="53"/>
      <c r="BF414" s="53"/>
      <c r="BG414" s="53"/>
    </row>
    <row r="415" spans="1:59" x14ac:dyDescent="0.3">
      <c r="A415" s="139"/>
      <c r="B415" s="6"/>
      <c r="C415" s="147">
        <f t="shared" si="133"/>
        <v>2034</v>
      </c>
      <c r="D415" s="6"/>
      <c r="E415" s="139"/>
      <c r="F415" s="286">
        <f>F145*'[1]Book Life'!B43</f>
        <v>0</v>
      </c>
      <c r="G415" s="288">
        <f>(F415+G145)*'[1]Book Life'!C43</f>
        <v>0</v>
      </c>
      <c r="H415" s="288">
        <f>(G415+H145)*'[1]Book Life'!D43</f>
        <v>0</v>
      </c>
      <c r="I415" s="288">
        <f>(H415+I145)*'[1]Book Life'!E43</f>
        <v>0</v>
      </c>
      <c r="J415" s="288">
        <f>(I415+J145)*'[1]Book Life'!F43</f>
        <v>0</v>
      </c>
      <c r="K415" s="288">
        <f>(J415+K145)*'[1]Book Life'!G43</f>
        <v>0</v>
      </c>
      <c r="L415" s="288">
        <f>(K415+L145)*'[1]Book Life'!H43</f>
        <v>0</v>
      </c>
      <c r="M415" s="288">
        <f>(L415+M145)*'[1]Book Life'!I43</f>
        <v>0</v>
      </c>
      <c r="N415" s="288">
        <f>(M415+N145)*'[1]Book Life'!J43</f>
        <v>0</v>
      </c>
      <c r="O415" s="288">
        <f>(N415+O145)*'[1]Book Life'!K43</f>
        <v>0</v>
      </c>
      <c r="P415" s="288">
        <f>(O415+P145)*'[1]Book Life'!L43</f>
        <v>0</v>
      </c>
      <c r="Q415" s="70">
        <f>(P415+Q145)*'[1]Book Life'!M43</f>
        <v>0</v>
      </c>
      <c r="R415" s="70">
        <f>(Q415+R145)*'[1]Book Life'!N43</f>
        <v>0</v>
      </c>
      <c r="S415" s="70">
        <f>(R415+S145)*'[1]Book Life'!O43</f>
        <v>0</v>
      </c>
      <c r="T415" s="70">
        <f>(S415+T145)*'[1]Book Life'!P43</f>
        <v>0</v>
      </c>
      <c r="U415" s="70">
        <f>(T415+U145)*'[1]Book Life'!Q43</f>
        <v>0</v>
      </c>
      <c r="V415" s="70">
        <f>(U415+V145)*'[1]Book Life'!R43</f>
        <v>0</v>
      </c>
      <c r="W415" s="70">
        <f>(V415+W145)*'[1]Book Life'!S43</f>
        <v>0</v>
      </c>
      <c r="X415" s="70">
        <f>(W415+X145)*'[1]Book Life'!T43</f>
        <v>0</v>
      </c>
      <c r="Y415" s="70">
        <f>(X415+Y145)*'[1]Book Life'!U43</f>
        <v>0</v>
      </c>
      <c r="Z415" s="70">
        <f>(Y415+Z145)*'[1]Book Life'!V43</f>
        <v>0</v>
      </c>
      <c r="AA415" s="70">
        <f>(Z415+AA145)*'[1]Book Life'!W43</f>
        <v>0</v>
      </c>
      <c r="AB415" s="70">
        <f>(AA415+AB145)*'[1]Book Life'!X43</f>
        <v>0</v>
      </c>
      <c r="AC415" s="70">
        <f>(AB415+AC145)*'[1]Book Life'!Y43</f>
        <v>0</v>
      </c>
      <c r="AD415" s="70">
        <f>(AC415+AD145)*'[1]Book Life'!Z43</f>
        <v>0</v>
      </c>
      <c r="AE415" s="70">
        <f>(AD415+AE145)*'[1]Book Life'!AA43</f>
        <v>0</v>
      </c>
      <c r="AF415" s="70">
        <f>(AE415+AF145)*'[1]Book Life'!AB43</f>
        <v>0</v>
      </c>
      <c r="AG415" s="70">
        <f>(AF415+AG145)*'[1]Book Life'!AC43</f>
        <v>0</v>
      </c>
      <c r="AH415" s="70">
        <f>(AG415+AH145)*'[1]Book Life'!AD43</f>
        <v>0</v>
      </c>
      <c r="AI415" s="70">
        <f>(AH415+AI145)*'[1]Book Life'!AE43</f>
        <v>0</v>
      </c>
      <c r="AJ415" s="70">
        <f>(AI415+AJ145)*'[1]Book Life'!AF43</f>
        <v>0</v>
      </c>
      <c r="AK415" s="70">
        <f>(AJ415+AK145)*'[1]Book Life'!AG43</f>
        <v>0</v>
      </c>
      <c r="AL415" s="70">
        <f>(AK415+AL145)*'[1]Book Life'!AH43</f>
        <v>0</v>
      </c>
      <c r="AM415" s="70">
        <f>(AL415+AM145)*'[1]Book Life'!AI43</f>
        <v>0</v>
      </c>
      <c r="AN415" s="70">
        <f>(AM415+AN145)*'[1]Book Life'!AJ43</f>
        <v>0</v>
      </c>
      <c r="AO415" s="70">
        <f>(AN415+AO145)*'[1]Book Life'!AK43</f>
        <v>0</v>
      </c>
      <c r="AP415" s="70">
        <f>(AO415+AP145)*'[1]Book Life'!AL43</f>
        <v>0</v>
      </c>
      <c r="AQ415" s="70">
        <f>(AP415+AQ145)*'[1]Book Life'!AM43</f>
        <v>0</v>
      </c>
      <c r="AR415" s="70">
        <f>(AQ415+AR145)*'[1]Book Life'!AN43</f>
        <v>0</v>
      </c>
      <c r="AS415" s="70">
        <f>(AR415+AS145)*'[1]Book Life'!AO43</f>
        <v>0</v>
      </c>
      <c r="AT415" s="70">
        <f>(AS415+AT145)*'[1]Book Life'!AP43</f>
        <v>0</v>
      </c>
      <c r="AU415" s="70">
        <f>(AT415+AU145)*'[1]Book Life'!AQ43</f>
        <v>0</v>
      </c>
      <c r="AV415" s="70">
        <f>(AU415+AV145)*'[1]Book Life'!AR43</f>
        <v>0</v>
      </c>
      <c r="AW415" s="70">
        <f>(AV415+AW145)*'[1]Book Life'!AS43</f>
        <v>0</v>
      </c>
      <c r="AX415" s="287">
        <f>(AW415+AX145)*'[1]Book Life'!AT43</f>
        <v>0</v>
      </c>
      <c r="AY415" s="53"/>
      <c r="AZ415" s="53"/>
      <c r="BA415" s="53"/>
      <c r="BB415" s="53"/>
      <c r="BC415" s="53"/>
      <c r="BD415" s="53"/>
      <c r="BE415" s="53"/>
      <c r="BF415" s="53"/>
      <c r="BG415" s="53"/>
    </row>
    <row r="416" spans="1:59" x14ac:dyDescent="0.3">
      <c r="A416" s="139"/>
      <c r="B416" s="6"/>
      <c r="C416" s="147">
        <f t="shared" si="133"/>
        <v>2035</v>
      </c>
      <c r="D416" s="6"/>
      <c r="E416" s="139"/>
      <c r="F416" s="286">
        <f>F146*'[1]Book Life'!B44</f>
        <v>0</v>
      </c>
      <c r="G416" s="288">
        <f>(F416+G146)*'[1]Book Life'!C44</f>
        <v>0</v>
      </c>
      <c r="H416" s="288">
        <f>(G416+H146)*'[1]Book Life'!D44</f>
        <v>0</v>
      </c>
      <c r="I416" s="288">
        <f>(H416+I146)*'[1]Book Life'!E44</f>
        <v>0</v>
      </c>
      <c r="J416" s="288">
        <f>(I416+J146)*'[1]Book Life'!F44</f>
        <v>0</v>
      </c>
      <c r="K416" s="288">
        <f>(J416+K146)*'[1]Book Life'!G44</f>
        <v>0</v>
      </c>
      <c r="L416" s="288">
        <f>(K416+L146)*'[1]Book Life'!H44</f>
        <v>0</v>
      </c>
      <c r="M416" s="288">
        <f>(L416+M146)*'[1]Book Life'!I44</f>
        <v>0</v>
      </c>
      <c r="N416" s="288">
        <f>(M416+N146)*'[1]Book Life'!J44</f>
        <v>0</v>
      </c>
      <c r="O416" s="288">
        <f>(N416+O146)*'[1]Book Life'!K44</f>
        <v>0</v>
      </c>
      <c r="P416" s="288">
        <f>(O416+P146)*'[1]Book Life'!L44</f>
        <v>0</v>
      </c>
      <c r="Q416" s="288">
        <f>(P416+Q146)*'[1]Book Life'!M44</f>
        <v>0</v>
      </c>
      <c r="R416" s="70">
        <f>(Q416+R146)*'[1]Book Life'!N44</f>
        <v>0</v>
      </c>
      <c r="S416" s="70">
        <f>(R416+S146)*'[1]Book Life'!O44</f>
        <v>0</v>
      </c>
      <c r="T416" s="70">
        <f>(S416+T146)*'[1]Book Life'!P44</f>
        <v>0</v>
      </c>
      <c r="U416" s="70">
        <f>(T416+U146)*'[1]Book Life'!Q44</f>
        <v>0</v>
      </c>
      <c r="V416" s="70">
        <f>(U416+V146)*'[1]Book Life'!R44</f>
        <v>0</v>
      </c>
      <c r="W416" s="70">
        <f>(V416+W146)*'[1]Book Life'!S44</f>
        <v>0</v>
      </c>
      <c r="X416" s="70">
        <f>(W416+X146)*'[1]Book Life'!T44</f>
        <v>0</v>
      </c>
      <c r="Y416" s="70">
        <f>(X416+Y146)*'[1]Book Life'!U44</f>
        <v>0</v>
      </c>
      <c r="Z416" s="70">
        <f>(Y416+Z146)*'[1]Book Life'!V44</f>
        <v>0</v>
      </c>
      <c r="AA416" s="70">
        <f>(Z416+AA146)*'[1]Book Life'!W44</f>
        <v>0</v>
      </c>
      <c r="AB416" s="70">
        <f>(AA416+AB146)*'[1]Book Life'!X44</f>
        <v>0</v>
      </c>
      <c r="AC416" s="70">
        <f>(AB416+AC146)*'[1]Book Life'!Y44</f>
        <v>0</v>
      </c>
      <c r="AD416" s="70">
        <f>(AC416+AD146)*'[1]Book Life'!Z44</f>
        <v>0</v>
      </c>
      <c r="AE416" s="70">
        <f>(AD416+AE146)*'[1]Book Life'!AA44</f>
        <v>0</v>
      </c>
      <c r="AF416" s="70">
        <f>(AE416+AF146)*'[1]Book Life'!AB44</f>
        <v>0</v>
      </c>
      <c r="AG416" s="70">
        <f>(AF416+AG146)*'[1]Book Life'!AC44</f>
        <v>0</v>
      </c>
      <c r="AH416" s="70">
        <f>(AG416+AH146)*'[1]Book Life'!AD44</f>
        <v>0</v>
      </c>
      <c r="AI416" s="70">
        <f>(AH416+AI146)*'[1]Book Life'!AE44</f>
        <v>0</v>
      </c>
      <c r="AJ416" s="70">
        <f>(AI416+AJ146)*'[1]Book Life'!AF44</f>
        <v>0</v>
      </c>
      <c r="AK416" s="70">
        <f>(AJ416+AK146)*'[1]Book Life'!AG44</f>
        <v>0</v>
      </c>
      <c r="AL416" s="70">
        <f>(AK416+AL146)*'[1]Book Life'!AH44</f>
        <v>0</v>
      </c>
      <c r="AM416" s="70">
        <f>(AL416+AM146)*'[1]Book Life'!AI44</f>
        <v>0</v>
      </c>
      <c r="AN416" s="70">
        <f>(AM416+AN146)*'[1]Book Life'!AJ44</f>
        <v>0</v>
      </c>
      <c r="AO416" s="70">
        <f>(AN416+AO146)*'[1]Book Life'!AK44</f>
        <v>0</v>
      </c>
      <c r="AP416" s="70">
        <f>(AO416+AP146)*'[1]Book Life'!AL44</f>
        <v>0</v>
      </c>
      <c r="AQ416" s="70">
        <f>(AP416+AQ146)*'[1]Book Life'!AM44</f>
        <v>0</v>
      </c>
      <c r="AR416" s="70">
        <f>(AQ416+AR146)*'[1]Book Life'!AN44</f>
        <v>0</v>
      </c>
      <c r="AS416" s="70">
        <f>(AR416+AS146)*'[1]Book Life'!AO44</f>
        <v>0</v>
      </c>
      <c r="AT416" s="70">
        <f>(AS416+AT146)*'[1]Book Life'!AP44</f>
        <v>0</v>
      </c>
      <c r="AU416" s="70">
        <f>(AT416+AU146)*'[1]Book Life'!AQ44</f>
        <v>0</v>
      </c>
      <c r="AV416" s="70">
        <f>(AU416+AV146)*'[1]Book Life'!AR44</f>
        <v>0</v>
      </c>
      <c r="AW416" s="70">
        <f>(AV416+AW146)*'[1]Book Life'!AS44</f>
        <v>0</v>
      </c>
      <c r="AX416" s="287">
        <f>(AW416+AX146)*'[1]Book Life'!AT44</f>
        <v>0</v>
      </c>
      <c r="AY416" s="53"/>
      <c r="AZ416" s="53"/>
      <c r="BA416" s="53"/>
      <c r="BB416" s="53"/>
      <c r="BC416" s="53"/>
      <c r="BD416" s="53"/>
      <c r="BE416" s="53"/>
      <c r="BF416" s="53"/>
      <c r="BG416" s="53"/>
    </row>
    <row r="417" spans="1:59" x14ac:dyDescent="0.3">
      <c r="A417" s="139"/>
      <c r="B417" s="6"/>
      <c r="C417" s="147">
        <f t="shared" si="133"/>
        <v>2036</v>
      </c>
      <c r="D417" s="6"/>
      <c r="E417" s="139"/>
      <c r="F417" s="286">
        <f>F147*'[1]Book Life'!B45</f>
        <v>0</v>
      </c>
      <c r="G417" s="288">
        <f>(F417+G147)*'[1]Book Life'!C45</f>
        <v>0</v>
      </c>
      <c r="H417" s="288">
        <f>(G417+H147)*'[1]Book Life'!D45</f>
        <v>0</v>
      </c>
      <c r="I417" s="288">
        <f>(H417+I147)*'[1]Book Life'!E45</f>
        <v>0</v>
      </c>
      <c r="J417" s="288">
        <f>(I417+J147)*'[1]Book Life'!F45</f>
        <v>0</v>
      </c>
      <c r="K417" s="288">
        <f>(J417+K147)*'[1]Book Life'!G45</f>
        <v>0</v>
      </c>
      <c r="L417" s="288">
        <f>(K417+L147)*'[1]Book Life'!H45</f>
        <v>0</v>
      </c>
      <c r="M417" s="288">
        <f>(L417+M147)*'[1]Book Life'!I45</f>
        <v>0</v>
      </c>
      <c r="N417" s="288">
        <f>(M417+N147)*'[1]Book Life'!J45</f>
        <v>0</v>
      </c>
      <c r="O417" s="288">
        <f>(N417+O147)*'[1]Book Life'!K45</f>
        <v>0</v>
      </c>
      <c r="P417" s="288">
        <f>(O417+P147)*'[1]Book Life'!L45</f>
        <v>0</v>
      </c>
      <c r="Q417" s="288">
        <f>(P417+Q147)*'[1]Book Life'!M45</f>
        <v>0</v>
      </c>
      <c r="R417" s="288">
        <f>(Q417+R147)*'[1]Book Life'!N45</f>
        <v>0</v>
      </c>
      <c r="S417" s="70">
        <f>(R417+S147)*'[1]Book Life'!O45</f>
        <v>0</v>
      </c>
      <c r="T417" s="70">
        <f>(S417+T147)*'[1]Book Life'!P45</f>
        <v>0</v>
      </c>
      <c r="U417" s="70">
        <f>(T417+U147)*'[1]Book Life'!Q45</f>
        <v>0</v>
      </c>
      <c r="V417" s="70">
        <f>(U417+V147)*'[1]Book Life'!R45</f>
        <v>0</v>
      </c>
      <c r="W417" s="70">
        <f>(V417+W147)*'[1]Book Life'!S45</f>
        <v>0</v>
      </c>
      <c r="X417" s="70">
        <f>(W417+X147)*'[1]Book Life'!T45</f>
        <v>0</v>
      </c>
      <c r="Y417" s="70">
        <f>(X417+Y147)*'[1]Book Life'!U45</f>
        <v>0</v>
      </c>
      <c r="Z417" s="70">
        <f>(Y417+Z147)*'[1]Book Life'!V45</f>
        <v>0</v>
      </c>
      <c r="AA417" s="70">
        <f>(Z417+AA147)*'[1]Book Life'!W45</f>
        <v>0</v>
      </c>
      <c r="AB417" s="70">
        <f>(AA417+AB147)*'[1]Book Life'!X45</f>
        <v>0</v>
      </c>
      <c r="AC417" s="70">
        <f>(AB417+AC147)*'[1]Book Life'!Y45</f>
        <v>0</v>
      </c>
      <c r="AD417" s="70">
        <f>(AC417+AD147)*'[1]Book Life'!Z45</f>
        <v>0</v>
      </c>
      <c r="AE417" s="70">
        <f>(AD417+AE147)*'[1]Book Life'!AA45</f>
        <v>0</v>
      </c>
      <c r="AF417" s="70">
        <f>(AE417+AF147)*'[1]Book Life'!AB45</f>
        <v>0</v>
      </c>
      <c r="AG417" s="70">
        <f>(AF417+AG147)*'[1]Book Life'!AC45</f>
        <v>0</v>
      </c>
      <c r="AH417" s="70">
        <f>(AG417+AH147)*'[1]Book Life'!AD45</f>
        <v>0</v>
      </c>
      <c r="AI417" s="70">
        <f>(AH417+AI147)*'[1]Book Life'!AE45</f>
        <v>0</v>
      </c>
      <c r="AJ417" s="70">
        <f>(AI417+AJ147)*'[1]Book Life'!AF45</f>
        <v>0</v>
      </c>
      <c r="AK417" s="70">
        <f>(AJ417+AK147)*'[1]Book Life'!AG45</f>
        <v>0</v>
      </c>
      <c r="AL417" s="70">
        <f>(AK417+AL147)*'[1]Book Life'!AH45</f>
        <v>0</v>
      </c>
      <c r="AM417" s="70">
        <f>(AL417+AM147)*'[1]Book Life'!AI45</f>
        <v>0</v>
      </c>
      <c r="AN417" s="70">
        <f>(AM417+AN147)*'[1]Book Life'!AJ45</f>
        <v>0</v>
      </c>
      <c r="AO417" s="70">
        <f>(AN417+AO147)*'[1]Book Life'!AK45</f>
        <v>0</v>
      </c>
      <c r="AP417" s="70">
        <f>(AO417+AP147)*'[1]Book Life'!AL45</f>
        <v>0</v>
      </c>
      <c r="AQ417" s="70">
        <f>(AP417+AQ147)*'[1]Book Life'!AM45</f>
        <v>0</v>
      </c>
      <c r="AR417" s="70">
        <f>(AQ417+AR147)*'[1]Book Life'!AN45</f>
        <v>0</v>
      </c>
      <c r="AS417" s="70">
        <f>(AR417+AS147)*'[1]Book Life'!AO45</f>
        <v>0</v>
      </c>
      <c r="AT417" s="70">
        <f>(AS417+AT147)*'[1]Book Life'!AP45</f>
        <v>0</v>
      </c>
      <c r="AU417" s="70">
        <f>(AT417+AU147)*'[1]Book Life'!AQ45</f>
        <v>0</v>
      </c>
      <c r="AV417" s="70">
        <f>(AU417+AV147)*'[1]Book Life'!AR45</f>
        <v>0</v>
      </c>
      <c r="AW417" s="70">
        <f>(AV417+AW147)*'[1]Book Life'!AS45</f>
        <v>0</v>
      </c>
      <c r="AX417" s="287">
        <f>(AW417+AX147)*'[1]Book Life'!AT45</f>
        <v>0</v>
      </c>
      <c r="AY417" s="53"/>
      <c r="AZ417" s="53"/>
      <c r="BA417" s="53"/>
      <c r="BB417" s="53"/>
      <c r="BC417" s="53"/>
      <c r="BD417" s="53"/>
      <c r="BE417" s="53"/>
      <c r="BF417" s="53"/>
      <c r="BG417" s="53"/>
    </row>
    <row r="418" spans="1:59" x14ac:dyDescent="0.3">
      <c r="A418" s="139"/>
      <c r="B418" s="6"/>
      <c r="C418" s="147">
        <f t="shared" si="133"/>
        <v>2037</v>
      </c>
      <c r="D418" s="6"/>
      <c r="E418" s="139"/>
      <c r="F418" s="286">
        <f>F148*'[1]Book Life'!B46</f>
        <v>0</v>
      </c>
      <c r="G418" s="288">
        <f>(F418+G148)*'[1]Book Life'!C46</f>
        <v>0</v>
      </c>
      <c r="H418" s="288">
        <f>(G418+H148)*'[1]Book Life'!D46</f>
        <v>0</v>
      </c>
      <c r="I418" s="288">
        <f>(H418+I148)*'[1]Book Life'!E46</f>
        <v>0</v>
      </c>
      <c r="J418" s="288">
        <f>(I418+J148)*'[1]Book Life'!F46</f>
        <v>0</v>
      </c>
      <c r="K418" s="288">
        <f>(J418+K148)*'[1]Book Life'!G46</f>
        <v>0</v>
      </c>
      <c r="L418" s="288">
        <f>(K418+L148)*'[1]Book Life'!H46</f>
        <v>0</v>
      </c>
      <c r="M418" s="288">
        <f>(L418+M148)*'[1]Book Life'!I46</f>
        <v>0</v>
      </c>
      <c r="N418" s="288">
        <f>(M418+N148)*'[1]Book Life'!J46</f>
        <v>0</v>
      </c>
      <c r="O418" s="288">
        <f>(N418+O148)*'[1]Book Life'!K46</f>
        <v>0</v>
      </c>
      <c r="P418" s="288">
        <f>(O418+P148)*'[1]Book Life'!L46</f>
        <v>0</v>
      </c>
      <c r="Q418" s="288">
        <f>(P418+Q148)*'[1]Book Life'!M46</f>
        <v>0</v>
      </c>
      <c r="R418" s="288">
        <f>(Q418+R148)*'[1]Book Life'!N46</f>
        <v>0</v>
      </c>
      <c r="S418" s="288">
        <f>(R418+S148)*'[1]Book Life'!O46</f>
        <v>0</v>
      </c>
      <c r="T418" s="70">
        <f>(S418+T148)*'[1]Book Life'!P46</f>
        <v>0</v>
      </c>
      <c r="U418" s="70">
        <f>(T418+U148)*'[1]Book Life'!Q46</f>
        <v>0</v>
      </c>
      <c r="V418" s="70">
        <f>(U418+V148)*'[1]Book Life'!R46</f>
        <v>0</v>
      </c>
      <c r="W418" s="70">
        <f>(V418+W148)*'[1]Book Life'!S46</f>
        <v>0</v>
      </c>
      <c r="X418" s="70">
        <f>(W418+X148)*'[1]Book Life'!T46</f>
        <v>0</v>
      </c>
      <c r="Y418" s="70">
        <f>(X418+Y148)*'[1]Book Life'!U46</f>
        <v>0</v>
      </c>
      <c r="Z418" s="70">
        <f>(Y418+Z148)*'[1]Book Life'!V46</f>
        <v>0</v>
      </c>
      <c r="AA418" s="70">
        <f>(Z418+AA148)*'[1]Book Life'!W46</f>
        <v>0</v>
      </c>
      <c r="AB418" s="70">
        <f>(AA418+AB148)*'[1]Book Life'!X46</f>
        <v>0</v>
      </c>
      <c r="AC418" s="70">
        <f>(AB418+AC148)*'[1]Book Life'!Y46</f>
        <v>0</v>
      </c>
      <c r="AD418" s="70">
        <f>(AC418+AD148)*'[1]Book Life'!Z46</f>
        <v>0</v>
      </c>
      <c r="AE418" s="70">
        <f>(AD418+AE148)*'[1]Book Life'!AA46</f>
        <v>0</v>
      </c>
      <c r="AF418" s="70">
        <f>(AE418+AF148)*'[1]Book Life'!AB46</f>
        <v>0</v>
      </c>
      <c r="AG418" s="70">
        <f>(AF418+AG148)*'[1]Book Life'!AC46</f>
        <v>0</v>
      </c>
      <c r="AH418" s="70">
        <f>(AG418+AH148)*'[1]Book Life'!AD46</f>
        <v>0</v>
      </c>
      <c r="AI418" s="70">
        <f>(AH418+AI148)*'[1]Book Life'!AE46</f>
        <v>0</v>
      </c>
      <c r="AJ418" s="70">
        <f>(AI418+AJ148)*'[1]Book Life'!AF46</f>
        <v>0</v>
      </c>
      <c r="AK418" s="70">
        <f>(AJ418+AK148)*'[1]Book Life'!AG46</f>
        <v>0</v>
      </c>
      <c r="AL418" s="70">
        <f>(AK418+AL148)*'[1]Book Life'!AH46</f>
        <v>0</v>
      </c>
      <c r="AM418" s="70">
        <f>(AL418+AM148)*'[1]Book Life'!AI46</f>
        <v>0</v>
      </c>
      <c r="AN418" s="70">
        <f>(AM418+AN148)*'[1]Book Life'!AJ46</f>
        <v>0</v>
      </c>
      <c r="AO418" s="70">
        <f>(AN418+AO148)*'[1]Book Life'!AK46</f>
        <v>0</v>
      </c>
      <c r="AP418" s="70">
        <f>(AO418+AP148)*'[1]Book Life'!AL46</f>
        <v>0</v>
      </c>
      <c r="AQ418" s="70">
        <f>(AP418+AQ148)*'[1]Book Life'!AM46</f>
        <v>0</v>
      </c>
      <c r="AR418" s="70">
        <f>(AQ418+AR148)*'[1]Book Life'!AN46</f>
        <v>0</v>
      </c>
      <c r="AS418" s="70">
        <f>(AR418+AS148)*'[1]Book Life'!AO46</f>
        <v>0</v>
      </c>
      <c r="AT418" s="70">
        <f>(AS418+AT148)*'[1]Book Life'!AP46</f>
        <v>0</v>
      </c>
      <c r="AU418" s="70">
        <f>(AT418+AU148)*'[1]Book Life'!AQ46</f>
        <v>0</v>
      </c>
      <c r="AV418" s="70">
        <f>(AU418+AV148)*'[1]Book Life'!AR46</f>
        <v>0</v>
      </c>
      <c r="AW418" s="70">
        <f>(AV418+AW148)*'[1]Book Life'!AS46</f>
        <v>0</v>
      </c>
      <c r="AX418" s="287">
        <f>(AW418+AX148)*'[1]Book Life'!AT46</f>
        <v>0</v>
      </c>
      <c r="AY418" s="53"/>
      <c r="AZ418" s="53"/>
      <c r="BA418" s="53"/>
      <c r="BB418" s="53"/>
      <c r="BC418" s="53"/>
      <c r="BD418" s="53"/>
      <c r="BE418" s="53"/>
      <c r="BF418" s="53"/>
      <c r="BG418" s="53"/>
    </row>
    <row r="419" spans="1:59" x14ac:dyDescent="0.3">
      <c r="A419" s="139"/>
      <c r="B419" s="6"/>
      <c r="C419" s="147">
        <f t="shared" si="133"/>
        <v>2038</v>
      </c>
      <c r="D419" s="6"/>
      <c r="E419" s="139"/>
      <c r="F419" s="286">
        <f>F149*'[1]Book Life'!B47</f>
        <v>0</v>
      </c>
      <c r="G419" s="288">
        <f>(F419+G149)*'[1]Book Life'!C47</f>
        <v>0</v>
      </c>
      <c r="H419" s="288">
        <f>(G419+H149)*'[1]Book Life'!D47</f>
        <v>0</v>
      </c>
      <c r="I419" s="288">
        <f>(H419+I149)*'[1]Book Life'!E47</f>
        <v>0</v>
      </c>
      <c r="J419" s="288">
        <f>(I419+J149)*'[1]Book Life'!F47</f>
        <v>0</v>
      </c>
      <c r="K419" s="288">
        <f>(J419+K149)*'[1]Book Life'!G47</f>
        <v>0</v>
      </c>
      <c r="L419" s="288">
        <f>(K419+L149)*'[1]Book Life'!H47</f>
        <v>0</v>
      </c>
      <c r="M419" s="288">
        <f>(L419+M149)*'[1]Book Life'!I47</f>
        <v>0</v>
      </c>
      <c r="N419" s="288">
        <f>(M419+N149)*'[1]Book Life'!J47</f>
        <v>0</v>
      </c>
      <c r="O419" s="288">
        <f>(N419+O149)*'[1]Book Life'!K47</f>
        <v>0</v>
      </c>
      <c r="P419" s="288">
        <f>(O419+P149)*'[1]Book Life'!L47</f>
        <v>0</v>
      </c>
      <c r="Q419" s="288">
        <f>(P419+Q149)*'[1]Book Life'!M47</f>
        <v>0</v>
      </c>
      <c r="R419" s="288">
        <f>(Q419+R149)*'[1]Book Life'!N47</f>
        <v>0</v>
      </c>
      <c r="S419" s="288">
        <f>(R419+S149)*'[1]Book Life'!O47</f>
        <v>0</v>
      </c>
      <c r="T419" s="288">
        <f>(S419+T149)*'[1]Book Life'!P47</f>
        <v>0</v>
      </c>
      <c r="U419" s="70">
        <f>(T419+U149)*'[1]Book Life'!Q47</f>
        <v>0</v>
      </c>
      <c r="V419" s="70">
        <f>(U419+V149)*'[1]Book Life'!R47</f>
        <v>0</v>
      </c>
      <c r="W419" s="70">
        <f>(V419+W149)*'[1]Book Life'!S47</f>
        <v>0</v>
      </c>
      <c r="X419" s="70">
        <f>(W419+X149)*'[1]Book Life'!T47</f>
        <v>0</v>
      </c>
      <c r="Y419" s="70">
        <f>(X419+Y149)*'[1]Book Life'!U47</f>
        <v>0</v>
      </c>
      <c r="Z419" s="70">
        <f>(Y419+Z149)*'[1]Book Life'!V47</f>
        <v>0</v>
      </c>
      <c r="AA419" s="70">
        <f>(Z419+AA149)*'[1]Book Life'!W47</f>
        <v>0</v>
      </c>
      <c r="AB419" s="70">
        <f>(AA419+AB149)*'[1]Book Life'!X47</f>
        <v>0</v>
      </c>
      <c r="AC419" s="70">
        <f>(AB419+AC149)*'[1]Book Life'!Y47</f>
        <v>0</v>
      </c>
      <c r="AD419" s="70">
        <f>(AC419+AD149)*'[1]Book Life'!Z47</f>
        <v>0</v>
      </c>
      <c r="AE419" s="70">
        <f>(AD419+AE149)*'[1]Book Life'!AA47</f>
        <v>0</v>
      </c>
      <c r="AF419" s="70">
        <f>(AE419+AF149)*'[1]Book Life'!AB47</f>
        <v>0</v>
      </c>
      <c r="AG419" s="70">
        <f>(AF419+AG149)*'[1]Book Life'!AC47</f>
        <v>0</v>
      </c>
      <c r="AH419" s="70">
        <f>(AG419+AH149)*'[1]Book Life'!AD47</f>
        <v>0</v>
      </c>
      <c r="AI419" s="70">
        <f>(AH419+AI149)*'[1]Book Life'!AE47</f>
        <v>0</v>
      </c>
      <c r="AJ419" s="70">
        <f>(AI419+AJ149)*'[1]Book Life'!AF47</f>
        <v>0</v>
      </c>
      <c r="AK419" s="70">
        <f>(AJ419+AK149)*'[1]Book Life'!AG47</f>
        <v>0</v>
      </c>
      <c r="AL419" s="70">
        <f>(AK419+AL149)*'[1]Book Life'!AH47</f>
        <v>0</v>
      </c>
      <c r="AM419" s="70">
        <f>(AL419+AM149)*'[1]Book Life'!AI47</f>
        <v>0</v>
      </c>
      <c r="AN419" s="70">
        <f>(AM419+AN149)*'[1]Book Life'!AJ47</f>
        <v>0</v>
      </c>
      <c r="AO419" s="70">
        <f>(AN419+AO149)*'[1]Book Life'!AK47</f>
        <v>0</v>
      </c>
      <c r="AP419" s="70">
        <f>(AO419+AP149)*'[1]Book Life'!AL47</f>
        <v>0</v>
      </c>
      <c r="AQ419" s="70">
        <f>(AP419+AQ149)*'[1]Book Life'!AM47</f>
        <v>0</v>
      </c>
      <c r="AR419" s="70">
        <f>(AQ419+AR149)*'[1]Book Life'!AN47</f>
        <v>0</v>
      </c>
      <c r="AS419" s="70">
        <f>(AR419+AS149)*'[1]Book Life'!AO47</f>
        <v>0</v>
      </c>
      <c r="AT419" s="70">
        <f>(AS419+AT149)*'[1]Book Life'!AP47</f>
        <v>0</v>
      </c>
      <c r="AU419" s="70">
        <f>(AT419+AU149)*'[1]Book Life'!AQ47</f>
        <v>0</v>
      </c>
      <c r="AV419" s="70">
        <f>(AU419+AV149)*'[1]Book Life'!AR47</f>
        <v>0</v>
      </c>
      <c r="AW419" s="70">
        <f>(AV419+AW149)*'[1]Book Life'!AS47</f>
        <v>0</v>
      </c>
      <c r="AX419" s="287">
        <f>(AW419+AX149)*'[1]Book Life'!AT47</f>
        <v>0</v>
      </c>
      <c r="AY419" s="53"/>
      <c r="AZ419" s="53"/>
      <c r="BA419" s="53"/>
      <c r="BB419" s="53"/>
      <c r="BC419" s="53"/>
      <c r="BD419" s="53"/>
      <c r="BE419" s="53"/>
      <c r="BF419" s="53"/>
      <c r="BG419" s="53"/>
    </row>
    <row r="420" spans="1:59" x14ac:dyDescent="0.3">
      <c r="A420" s="139"/>
      <c r="B420" s="6"/>
      <c r="C420" s="147">
        <f t="shared" si="133"/>
        <v>2039</v>
      </c>
      <c r="D420" s="6"/>
      <c r="E420" s="139"/>
      <c r="F420" s="286">
        <f>F150*'[1]Book Life'!B48</f>
        <v>0</v>
      </c>
      <c r="G420" s="288">
        <f>(F420+G150)*'[1]Book Life'!C48</f>
        <v>0</v>
      </c>
      <c r="H420" s="288">
        <f>(G420+H150)*'[1]Book Life'!D48</f>
        <v>0</v>
      </c>
      <c r="I420" s="288">
        <f>(H420+I150)*'[1]Book Life'!E48</f>
        <v>0</v>
      </c>
      <c r="J420" s="288">
        <f>(I420+J150)*'[1]Book Life'!F48</f>
        <v>0</v>
      </c>
      <c r="K420" s="288">
        <f>(J420+K150)*'[1]Book Life'!G48</f>
        <v>0</v>
      </c>
      <c r="L420" s="288">
        <f>(K420+L150)*'[1]Book Life'!H48</f>
        <v>0</v>
      </c>
      <c r="M420" s="288">
        <f>(L420+M150)*'[1]Book Life'!I48</f>
        <v>0</v>
      </c>
      <c r="N420" s="288">
        <f>(M420+N150)*'[1]Book Life'!J48</f>
        <v>0</v>
      </c>
      <c r="O420" s="288">
        <f>(N420+O150)*'[1]Book Life'!K48</f>
        <v>0</v>
      </c>
      <c r="P420" s="288">
        <f>(O420+P150)*'[1]Book Life'!L48</f>
        <v>0</v>
      </c>
      <c r="Q420" s="288">
        <f>(P420+Q150)*'[1]Book Life'!M48</f>
        <v>0</v>
      </c>
      <c r="R420" s="288">
        <f>(Q420+R150)*'[1]Book Life'!N48</f>
        <v>0</v>
      </c>
      <c r="S420" s="288">
        <f>(R420+S150)*'[1]Book Life'!O48</f>
        <v>0</v>
      </c>
      <c r="T420" s="288">
        <f>(S420+T150)*'[1]Book Life'!P48</f>
        <v>0</v>
      </c>
      <c r="U420" s="288">
        <f>(T420+U150)*'[1]Book Life'!Q48</f>
        <v>0</v>
      </c>
      <c r="V420" s="70">
        <f>(U420+V150)*'[1]Book Life'!R48</f>
        <v>0</v>
      </c>
      <c r="W420" s="70">
        <f>(V420+W150)*'[1]Book Life'!S48</f>
        <v>0</v>
      </c>
      <c r="X420" s="70">
        <f>(W420+X150)*'[1]Book Life'!T48</f>
        <v>0</v>
      </c>
      <c r="Y420" s="70">
        <f>(X420+Y150)*'[1]Book Life'!U48</f>
        <v>0</v>
      </c>
      <c r="Z420" s="70">
        <f>(Y420+Z150)*'[1]Book Life'!V48</f>
        <v>0</v>
      </c>
      <c r="AA420" s="70">
        <f>(Z420+AA150)*'[1]Book Life'!W48</f>
        <v>0</v>
      </c>
      <c r="AB420" s="70">
        <f>(AA420+AB150)*'[1]Book Life'!X48</f>
        <v>0</v>
      </c>
      <c r="AC420" s="70">
        <f>(AB420+AC150)*'[1]Book Life'!Y48</f>
        <v>0</v>
      </c>
      <c r="AD420" s="70">
        <f>(AC420+AD150)*'[1]Book Life'!Z48</f>
        <v>0</v>
      </c>
      <c r="AE420" s="70">
        <f>(AD420+AE150)*'[1]Book Life'!AA48</f>
        <v>0</v>
      </c>
      <c r="AF420" s="70">
        <f>(AE420+AF150)*'[1]Book Life'!AB48</f>
        <v>0</v>
      </c>
      <c r="AG420" s="70">
        <f>(AF420+AG150)*'[1]Book Life'!AC48</f>
        <v>0</v>
      </c>
      <c r="AH420" s="70">
        <f>(AG420+AH150)*'[1]Book Life'!AD48</f>
        <v>0</v>
      </c>
      <c r="AI420" s="70">
        <f>(AH420+AI150)*'[1]Book Life'!AE48</f>
        <v>0</v>
      </c>
      <c r="AJ420" s="70">
        <f>(AI420+AJ150)*'[1]Book Life'!AF48</f>
        <v>0</v>
      </c>
      <c r="AK420" s="70">
        <f>(AJ420+AK150)*'[1]Book Life'!AG48</f>
        <v>0</v>
      </c>
      <c r="AL420" s="70">
        <f>(AK420+AL150)*'[1]Book Life'!AH48</f>
        <v>0</v>
      </c>
      <c r="AM420" s="70">
        <f>(AL420+AM150)*'[1]Book Life'!AI48</f>
        <v>0</v>
      </c>
      <c r="AN420" s="70">
        <f>(AM420+AN150)*'[1]Book Life'!AJ48</f>
        <v>0</v>
      </c>
      <c r="AO420" s="70">
        <f>(AN420+AO150)*'[1]Book Life'!AK48</f>
        <v>0</v>
      </c>
      <c r="AP420" s="70">
        <f>(AO420+AP150)*'[1]Book Life'!AL48</f>
        <v>0</v>
      </c>
      <c r="AQ420" s="70">
        <f>(AP420+AQ150)*'[1]Book Life'!AM48</f>
        <v>0</v>
      </c>
      <c r="AR420" s="70">
        <f>(AQ420+AR150)*'[1]Book Life'!AN48</f>
        <v>0</v>
      </c>
      <c r="AS420" s="70">
        <f>(AR420+AS150)*'[1]Book Life'!AO48</f>
        <v>0</v>
      </c>
      <c r="AT420" s="70">
        <f>(AS420+AT150)*'[1]Book Life'!AP48</f>
        <v>0</v>
      </c>
      <c r="AU420" s="70">
        <f>(AT420+AU150)*'[1]Book Life'!AQ48</f>
        <v>0</v>
      </c>
      <c r="AV420" s="70">
        <f>(AU420+AV150)*'[1]Book Life'!AR48</f>
        <v>0</v>
      </c>
      <c r="AW420" s="70">
        <f>(AV420+AW150)*'[1]Book Life'!AS48</f>
        <v>0</v>
      </c>
      <c r="AX420" s="287">
        <f>(AW420+AX150)*'[1]Book Life'!AT48</f>
        <v>0</v>
      </c>
      <c r="AY420" s="53"/>
      <c r="AZ420" s="53"/>
      <c r="BA420" s="53"/>
      <c r="BB420" s="53"/>
      <c r="BC420" s="53"/>
      <c r="BD420" s="53"/>
      <c r="BE420" s="53"/>
      <c r="BF420" s="53"/>
      <c r="BG420" s="53"/>
    </row>
    <row r="421" spans="1:59" x14ac:dyDescent="0.3">
      <c r="A421" s="139"/>
      <c r="B421" s="6"/>
      <c r="C421" s="147">
        <f t="shared" si="133"/>
        <v>2040</v>
      </c>
      <c r="D421" s="6"/>
      <c r="E421" s="139"/>
      <c r="F421" s="286">
        <f>F151*'[1]Book Life'!B49</f>
        <v>0</v>
      </c>
      <c r="G421" s="288">
        <f>(F421+G151)*'[1]Book Life'!C49</f>
        <v>0</v>
      </c>
      <c r="H421" s="288">
        <f>(G421+H151)*'[1]Book Life'!D49</f>
        <v>0</v>
      </c>
      <c r="I421" s="288">
        <f>(H421+I151)*'[1]Book Life'!E49</f>
        <v>0</v>
      </c>
      <c r="J421" s="288">
        <f>(I421+J151)*'[1]Book Life'!F49</f>
        <v>0</v>
      </c>
      <c r="K421" s="288">
        <f>(J421+K151)*'[1]Book Life'!G49</f>
        <v>0</v>
      </c>
      <c r="L421" s="288">
        <f>(K421+L151)*'[1]Book Life'!H49</f>
        <v>0</v>
      </c>
      <c r="M421" s="288">
        <f>(L421+M151)*'[1]Book Life'!I49</f>
        <v>0</v>
      </c>
      <c r="N421" s="288">
        <f>(M421+N151)*'[1]Book Life'!J49</f>
        <v>0</v>
      </c>
      <c r="O421" s="288">
        <f>(N421+O151)*'[1]Book Life'!K49</f>
        <v>0</v>
      </c>
      <c r="P421" s="288">
        <f>(O421+P151)*'[1]Book Life'!L49</f>
        <v>0</v>
      </c>
      <c r="Q421" s="288">
        <f>(P421+Q151)*'[1]Book Life'!M49</f>
        <v>0</v>
      </c>
      <c r="R421" s="288">
        <f>(Q421+R151)*'[1]Book Life'!N49</f>
        <v>0</v>
      </c>
      <c r="S421" s="288">
        <f>(R421+S151)*'[1]Book Life'!O49</f>
        <v>0</v>
      </c>
      <c r="T421" s="288">
        <f>(S421+T151)*'[1]Book Life'!P49</f>
        <v>0</v>
      </c>
      <c r="U421" s="288">
        <f>(T421+U151)*'[1]Book Life'!Q49</f>
        <v>0</v>
      </c>
      <c r="V421" s="288">
        <f>(U421+V151)*'[1]Book Life'!R49</f>
        <v>0</v>
      </c>
      <c r="W421" s="70">
        <f>(V421+W151)*'[1]Book Life'!S49</f>
        <v>0</v>
      </c>
      <c r="X421" s="70">
        <f>(W421+X151)*'[1]Book Life'!T49</f>
        <v>0</v>
      </c>
      <c r="Y421" s="70">
        <f>(X421+Y151)*'[1]Book Life'!U49</f>
        <v>0</v>
      </c>
      <c r="Z421" s="70">
        <f>(Y421+Z151)*'[1]Book Life'!V49</f>
        <v>0</v>
      </c>
      <c r="AA421" s="70">
        <f>(Z421+AA151)*'[1]Book Life'!W49</f>
        <v>0</v>
      </c>
      <c r="AB421" s="70">
        <f>(AA421+AB151)*'[1]Book Life'!X49</f>
        <v>0</v>
      </c>
      <c r="AC421" s="70">
        <f>(AB421+AC151)*'[1]Book Life'!Y49</f>
        <v>0</v>
      </c>
      <c r="AD421" s="70">
        <f>(AC421+AD151)*'[1]Book Life'!Z49</f>
        <v>0</v>
      </c>
      <c r="AE421" s="70">
        <f>(AD421+AE151)*'[1]Book Life'!AA49</f>
        <v>0</v>
      </c>
      <c r="AF421" s="70">
        <f>(AE421+AF151)*'[1]Book Life'!AB49</f>
        <v>0</v>
      </c>
      <c r="AG421" s="70">
        <f>(AF421+AG151)*'[1]Book Life'!AC49</f>
        <v>0</v>
      </c>
      <c r="AH421" s="70">
        <f>(AG421+AH151)*'[1]Book Life'!AD49</f>
        <v>0</v>
      </c>
      <c r="AI421" s="70">
        <f>(AH421+AI151)*'[1]Book Life'!AE49</f>
        <v>0</v>
      </c>
      <c r="AJ421" s="70">
        <f>(AI421+AJ151)*'[1]Book Life'!AF49</f>
        <v>0</v>
      </c>
      <c r="AK421" s="70">
        <f>(AJ421+AK151)*'[1]Book Life'!AG49</f>
        <v>0</v>
      </c>
      <c r="AL421" s="70">
        <f>(AK421+AL151)*'[1]Book Life'!AH49</f>
        <v>0</v>
      </c>
      <c r="AM421" s="70">
        <f>(AL421+AM151)*'[1]Book Life'!AI49</f>
        <v>0</v>
      </c>
      <c r="AN421" s="70">
        <f>(AM421+AN151)*'[1]Book Life'!AJ49</f>
        <v>0</v>
      </c>
      <c r="AO421" s="70">
        <f>(AN421+AO151)*'[1]Book Life'!AK49</f>
        <v>0</v>
      </c>
      <c r="AP421" s="70">
        <f>(AO421+AP151)*'[1]Book Life'!AL49</f>
        <v>0</v>
      </c>
      <c r="AQ421" s="70">
        <f>(AP421+AQ151)*'[1]Book Life'!AM49</f>
        <v>0</v>
      </c>
      <c r="AR421" s="70">
        <f>(AQ421+AR151)*'[1]Book Life'!AN49</f>
        <v>0</v>
      </c>
      <c r="AS421" s="70">
        <f>(AR421+AS151)*'[1]Book Life'!AO49</f>
        <v>0</v>
      </c>
      <c r="AT421" s="70">
        <f>(AS421+AT151)*'[1]Book Life'!AP49</f>
        <v>0</v>
      </c>
      <c r="AU421" s="70">
        <f>(AT421+AU151)*'[1]Book Life'!AQ49</f>
        <v>0</v>
      </c>
      <c r="AV421" s="70">
        <f>(AU421+AV151)*'[1]Book Life'!AR49</f>
        <v>0</v>
      </c>
      <c r="AW421" s="70">
        <f>(AV421+AW151)*'[1]Book Life'!AS49</f>
        <v>0</v>
      </c>
      <c r="AX421" s="287">
        <f>(AW421+AX151)*'[1]Book Life'!AT49</f>
        <v>0</v>
      </c>
      <c r="AY421" s="53"/>
      <c r="AZ421" s="53"/>
      <c r="BA421" s="53"/>
      <c r="BB421" s="53"/>
      <c r="BC421" s="53"/>
      <c r="BD421" s="53"/>
      <c r="BE421" s="53"/>
      <c r="BF421" s="53"/>
      <c r="BG421" s="53"/>
    </row>
    <row r="422" spans="1:59" x14ac:dyDescent="0.3">
      <c r="A422" s="139"/>
      <c r="B422" s="6"/>
      <c r="C422" s="147">
        <f t="shared" si="133"/>
        <v>2041</v>
      </c>
      <c r="D422" s="6"/>
      <c r="E422" s="139"/>
      <c r="F422" s="286">
        <f>F152*'[1]Book Life'!B50</f>
        <v>0</v>
      </c>
      <c r="G422" s="288">
        <f>(F422+G152)*'[1]Book Life'!C50</f>
        <v>0</v>
      </c>
      <c r="H422" s="288">
        <f>(G422+H152)*'[1]Book Life'!D50</f>
        <v>0</v>
      </c>
      <c r="I422" s="288">
        <f>(H422+I152)*'[1]Book Life'!E50</f>
        <v>0</v>
      </c>
      <c r="J422" s="288">
        <f>(I422+J152)*'[1]Book Life'!F50</f>
        <v>0</v>
      </c>
      <c r="K422" s="288">
        <f>(J422+K152)*'[1]Book Life'!G50</f>
        <v>0</v>
      </c>
      <c r="L422" s="288">
        <f>(K422+L152)*'[1]Book Life'!H50</f>
        <v>0</v>
      </c>
      <c r="M422" s="288">
        <f>(L422+M152)*'[1]Book Life'!I50</f>
        <v>0</v>
      </c>
      <c r="N422" s="288">
        <f>(M422+N152)*'[1]Book Life'!J50</f>
        <v>0</v>
      </c>
      <c r="O422" s="288">
        <f>(N422+O152)*'[1]Book Life'!K50</f>
        <v>0</v>
      </c>
      <c r="P422" s="288">
        <f>(O422+P152)*'[1]Book Life'!L50</f>
        <v>0</v>
      </c>
      <c r="Q422" s="288">
        <f>(P422+Q152)*'[1]Book Life'!M50</f>
        <v>0</v>
      </c>
      <c r="R422" s="288">
        <f>(Q422+R152)*'[1]Book Life'!N50</f>
        <v>0</v>
      </c>
      <c r="S422" s="288">
        <f>(R422+S152)*'[1]Book Life'!O50</f>
        <v>0</v>
      </c>
      <c r="T422" s="288">
        <f>(S422+T152)*'[1]Book Life'!P50</f>
        <v>0</v>
      </c>
      <c r="U422" s="288">
        <f>(T422+U152)*'[1]Book Life'!Q50</f>
        <v>0</v>
      </c>
      <c r="V422" s="288">
        <f>(U422+V152)*'[1]Book Life'!R50</f>
        <v>0</v>
      </c>
      <c r="W422" s="288">
        <f>(V422+W152)*'[1]Book Life'!S50</f>
        <v>0</v>
      </c>
      <c r="X422" s="70">
        <f>(W422+X152)*'[1]Book Life'!T50</f>
        <v>0</v>
      </c>
      <c r="Y422" s="70">
        <f>(X422+Y152)*'[1]Book Life'!U50</f>
        <v>0</v>
      </c>
      <c r="Z422" s="70">
        <f>(Y422+Z152)*'[1]Book Life'!V50</f>
        <v>0</v>
      </c>
      <c r="AA422" s="70">
        <f>(Z422+AA152)*'[1]Book Life'!W50</f>
        <v>0</v>
      </c>
      <c r="AB422" s="70">
        <f>(AA422+AB152)*'[1]Book Life'!X50</f>
        <v>0</v>
      </c>
      <c r="AC422" s="70">
        <f>(AB422+AC152)*'[1]Book Life'!Y50</f>
        <v>0</v>
      </c>
      <c r="AD422" s="70">
        <f>(AC422+AD152)*'[1]Book Life'!Z50</f>
        <v>0</v>
      </c>
      <c r="AE422" s="70">
        <f>(AD422+AE152)*'[1]Book Life'!AA50</f>
        <v>0</v>
      </c>
      <c r="AF422" s="70">
        <f>(AE422+AF152)*'[1]Book Life'!AB50</f>
        <v>0</v>
      </c>
      <c r="AG422" s="70">
        <f>(AF422+AG152)*'[1]Book Life'!AC50</f>
        <v>0</v>
      </c>
      <c r="AH422" s="70">
        <f>(AG422+AH152)*'[1]Book Life'!AD50</f>
        <v>0</v>
      </c>
      <c r="AI422" s="70">
        <f>(AH422+AI152)*'[1]Book Life'!AE50</f>
        <v>0</v>
      </c>
      <c r="AJ422" s="70">
        <f>(AI422+AJ152)*'[1]Book Life'!AF50</f>
        <v>0</v>
      </c>
      <c r="AK422" s="70">
        <f>(AJ422+AK152)*'[1]Book Life'!AG50</f>
        <v>0</v>
      </c>
      <c r="AL422" s="70">
        <f>(AK422+AL152)*'[1]Book Life'!AH50</f>
        <v>0</v>
      </c>
      <c r="AM422" s="70">
        <f>(AL422+AM152)*'[1]Book Life'!AI50</f>
        <v>0</v>
      </c>
      <c r="AN422" s="70">
        <f>(AM422+AN152)*'[1]Book Life'!AJ50</f>
        <v>0</v>
      </c>
      <c r="AO422" s="70">
        <f>(AN422+AO152)*'[1]Book Life'!AK50</f>
        <v>0</v>
      </c>
      <c r="AP422" s="70">
        <f>(AO422+AP152)*'[1]Book Life'!AL50</f>
        <v>0</v>
      </c>
      <c r="AQ422" s="70">
        <f>(AP422+AQ152)*'[1]Book Life'!AM50</f>
        <v>0</v>
      </c>
      <c r="AR422" s="70">
        <f>(AQ422+AR152)*'[1]Book Life'!AN50</f>
        <v>0</v>
      </c>
      <c r="AS422" s="70">
        <f>(AR422+AS152)*'[1]Book Life'!AO50</f>
        <v>0</v>
      </c>
      <c r="AT422" s="70">
        <f>(AS422+AT152)*'[1]Book Life'!AP50</f>
        <v>0</v>
      </c>
      <c r="AU422" s="70">
        <f>(AT422+AU152)*'[1]Book Life'!AQ50</f>
        <v>0</v>
      </c>
      <c r="AV422" s="70">
        <f>(AU422+AV152)*'[1]Book Life'!AR50</f>
        <v>0</v>
      </c>
      <c r="AW422" s="70">
        <f>(AV422+AW152)*'[1]Book Life'!AS50</f>
        <v>0</v>
      </c>
      <c r="AX422" s="287">
        <f>(AW422+AX152)*'[1]Book Life'!AT50</f>
        <v>0</v>
      </c>
      <c r="AY422" s="53"/>
      <c r="AZ422" s="53"/>
      <c r="BA422" s="53"/>
      <c r="BB422" s="53"/>
      <c r="BC422" s="53"/>
      <c r="BD422" s="53"/>
      <c r="BE422" s="53"/>
      <c r="BF422" s="53"/>
      <c r="BG422" s="53"/>
    </row>
    <row r="423" spans="1:59" x14ac:dyDescent="0.3">
      <c r="A423" s="139"/>
      <c r="B423" s="6"/>
      <c r="C423" s="153">
        <f t="shared" si="133"/>
        <v>2042</v>
      </c>
      <c r="D423" s="6"/>
      <c r="E423" s="139"/>
      <c r="F423" s="289">
        <f>F153*'[1]Book Life'!B51</f>
        <v>0</v>
      </c>
      <c r="G423" s="290">
        <f>(F423+G153)*'[1]Book Life'!C51</f>
        <v>0</v>
      </c>
      <c r="H423" s="290">
        <f>(G423+H153)*'[1]Book Life'!D51</f>
        <v>0</v>
      </c>
      <c r="I423" s="290">
        <f>(H423+I153)*'[1]Book Life'!E51</f>
        <v>0</v>
      </c>
      <c r="J423" s="290">
        <f>(I423+J153)*'[1]Book Life'!F51</f>
        <v>0</v>
      </c>
      <c r="K423" s="290">
        <f>(J423+K153)*'[1]Book Life'!G51</f>
        <v>0</v>
      </c>
      <c r="L423" s="290">
        <f>(K423+L153)*'[1]Book Life'!H51</f>
        <v>0</v>
      </c>
      <c r="M423" s="290">
        <f>(L423+M153)*'[1]Book Life'!I51</f>
        <v>0</v>
      </c>
      <c r="N423" s="290">
        <f>(M423+N153)*'[1]Book Life'!J51</f>
        <v>0</v>
      </c>
      <c r="O423" s="290">
        <f>(N423+O153)*'[1]Book Life'!K51</f>
        <v>0</v>
      </c>
      <c r="P423" s="290">
        <f>(O423+P153)*'[1]Book Life'!L51</f>
        <v>0</v>
      </c>
      <c r="Q423" s="290">
        <f>(P423+Q153)*'[1]Book Life'!M51</f>
        <v>0</v>
      </c>
      <c r="R423" s="290">
        <f>(Q423+R153)*'[1]Book Life'!N51</f>
        <v>0</v>
      </c>
      <c r="S423" s="290">
        <f>(R423+S153)*'[1]Book Life'!O51</f>
        <v>0</v>
      </c>
      <c r="T423" s="290">
        <f>(S423+T153)*'[1]Book Life'!P51</f>
        <v>0</v>
      </c>
      <c r="U423" s="290">
        <f>(T423+U153)*'[1]Book Life'!Q51</f>
        <v>0</v>
      </c>
      <c r="V423" s="290">
        <f>(U423+V153)*'[1]Book Life'!R51</f>
        <v>0</v>
      </c>
      <c r="W423" s="290">
        <f>(V423+W153)*'[1]Book Life'!S51</f>
        <v>0</v>
      </c>
      <c r="X423" s="290">
        <f>(W423+X153)*'[1]Book Life'!T51</f>
        <v>0</v>
      </c>
      <c r="Y423" s="70">
        <f>(X423+Y153)*'[1]Book Life'!U51</f>
        <v>0</v>
      </c>
      <c r="Z423" s="70">
        <f>(Y423+Z153)*'[1]Book Life'!V51</f>
        <v>0</v>
      </c>
      <c r="AA423" s="70">
        <f>(Z423+AA153)*'[1]Book Life'!W51</f>
        <v>0</v>
      </c>
      <c r="AB423" s="70">
        <f>(AA423+AB153)*'[1]Book Life'!X51</f>
        <v>0</v>
      </c>
      <c r="AC423" s="70">
        <f>(AB423+AC153)*'[1]Book Life'!Y51</f>
        <v>0</v>
      </c>
      <c r="AD423" s="70">
        <f>(AC423+AD153)*'[1]Book Life'!Z51</f>
        <v>0</v>
      </c>
      <c r="AE423" s="70">
        <f>(AD423+AE153)*'[1]Book Life'!AA51</f>
        <v>0</v>
      </c>
      <c r="AF423" s="70">
        <f>(AE423+AF153)*'[1]Book Life'!AB51</f>
        <v>0</v>
      </c>
      <c r="AG423" s="70">
        <f>(AF423+AG153)*'[1]Book Life'!AC51</f>
        <v>0</v>
      </c>
      <c r="AH423" s="70">
        <f>(AG423+AH153)*'[1]Book Life'!AD51</f>
        <v>0</v>
      </c>
      <c r="AI423" s="70">
        <f>(AH423+AI153)*'[1]Book Life'!AE51</f>
        <v>0</v>
      </c>
      <c r="AJ423" s="70">
        <f>(AI423+AJ153)*'[1]Book Life'!AF51</f>
        <v>0</v>
      </c>
      <c r="AK423" s="70">
        <f>(AJ423+AK153)*'[1]Book Life'!AG51</f>
        <v>0</v>
      </c>
      <c r="AL423" s="70">
        <f>(AK423+AL153)*'[1]Book Life'!AH51</f>
        <v>0</v>
      </c>
      <c r="AM423" s="70">
        <f>(AL423+AM153)*'[1]Book Life'!AI51</f>
        <v>0</v>
      </c>
      <c r="AN423" s="70">
        <f>(AM423+AN153)*'[1]Book Life'!AJ51</f>
        <v>0</v>
      </c>
      <c r="AO423" s="70">
        <f>(AN423+AO153)*'[1]Book Life'!AK51</f>
        <v>0</v>
      </c>
      <c r="AP423" s="70">
        <f>(AO423+AP153)*'[1]Book Life'!AL51</f>
        <v>0</v>
      </c>
      <c r="AQ423" s="70">
        <f>(AP423+AQ153)*'[1]Book Life'!AM51</f>
        <v>0</v>
      </c>
      <c r="AR423" s="70">
        <f>(AQ423+AR153)*'[1]Book Life'!AN51</f>
        <v>0</v>
      </c>
      <c r="AS423" s="70">
        <f>(AR423+AS153)*'[1]Book Life'!AO51</f>
        <v>0</v>
      </c>
      <c r="AT423" s="70">
        <f>(AS423+AT153)*'[1]Book Life'!AP51</f>
        <v>0</v>
      </c>
      <c r="AU423" s="70">
        <f>(AT423+AU153)*'[1]Book Life'!AQ51</f>
        <v>0</v>
      </c>
      <c r="AV423" s="70">
        <f>(AU423+AV153)*'[1]Book Life'!AR51</f>
        <v>0</v>
      </c>
      <c r="AW423" s="70">
        <f>(AV423+AW153)*'[1]Book Life'!AS51</f>
        <v>0</v>
      </c>
      <c r="AX423" s="287">
        <f>(AW423+AX153)*'[1]Book Life'!AT51</f>
        <v>0</v>
      </c>
      <c r="AY423" s="53"/>
      <c r="AZ423" s="53"/>
      <c r="BA423" s="53"/>
      <c r="BB423" s="53"/>
      <c r="BC423" s="53"/>
      <c r="BD423" s="53"/>
      <c r="BE423" s="53"/>
      <c r="BF423" s="53"/>
      <c r="BG423" s="53"/>
    </row>
    <row r="424" spans="1:59" x14ac:dyDescent="0.3">
      <c r="A424" s="139"/>
      <c r="B424" s="6"/>
      <c r="C424" s="272" t="str">
        <f t="shared" si="133"/>
        <v>Total</v>
      </c>
      <c r="D424" s="6"/>
      <c r="E424" s="139"/>
      <c r="F424" s="274">
        <f t="shared" ref="F424:AX424" si="134">SUM(F404:F423)</f>
        <v>0</v>
      </c>
      <c r="G424" s="275">
        <f t="shared" si="134"/>
        <v>0</v>
      </c>
      <c r="H424" s="275">
        <f t="shared" si="134"/>
        <v>4135.6292922806997</v>
      </c>
      <c r="I424" s="275">
        <f t="shared" si="134"/>
        <v>8271.2585845613994</v>
      </c>
      <c r="J424" s="275">
        <f t="shared" si="134"/>
        <v>12406.887876842098</v>
      </c>
      <c r="K424" s="276">
        <f t="shared" si="134"/>
        <v>16542.517169122799</v>
      </c>
      <c r="L424" s="276">
        <f t="shared" si="134"/>
        <v>20678.146461403499</v>
      </c>
      <c r="M424" s="276">
        <f t="shared" si="134"/>
        <v>24813.7757536842</v>
      </c>
      <c r="N424" s="276">
        <f t="shared" si="134"/>
        <v>28949.405045964901</v>
      </c>
      <c r="O424" s="276">
        <f t="shared" si="134"/>
        <v>33085.034338245598</v>
      </c>
      <c r="P424" s="276">
        <f t="shared" si="134"/>
        <v>37220.663630526295</v>
      </c>
      <c r="Q424" s="276">
        <f t="shared" si="134"/>
        <v>41356.292922806992</v>
      </c>
      <c r="R424" s="276">
        <f t="shared" si="134"/>
        <v>45491.922215087689</v>
      </c>
      <c r="S424" s="276">
        <f t="shared" si="134"/>
        <v>49627.551507368386</v>
      </c>
      <c r="T424" s="276">
        <f t="shared" si="134"/>
        <v>53763.180799649082</v>
      </c>
      <c r="U424" s="276">
        <f t="shared" si="134"/>
        <v>57898.810091929779</v>
      </c>
      <c r="V424" s="276">
        <f t="shared" si="134"/>
        <v>62034.439384210476</v>
      </c>
      <c r="W424" s="276">
        <f t="shared" si="134"/>
        <v>66170.068676491181</v>
      </c>
      <c r="X424" s="276">
        <f t="shared" si="134"/>
        <v>70305.697968771885</v>
      </c>
      <c r="Y424" s="276">
        <f t="shared" si="134"/>
        <v>74441.327261052589</v>
      </c>
      <c r="Z424" s="276">
        <f t="shared" si="134"/>
        <v>78576.956553333293</v>
      </c>
      <c r="AA424" s="276">
        <f t="shared" si="134"/>
        <v>82712.585845613998</v>
      </c>
      <c r="AB424" s="276">
        <f t="shared" si="134"/>
        <v>86848.215137894702</v>
      </c>
      <c r="AC424" s="276">
        <f t="shared" si="134"/>
        <v>90983.844430175406</v>
      </c>
      <c r="AD424" s="276">
        <f t="shared" si="134"/>
        <v>95119.47372245611</v>
      </c>
      <c r="AE424" s="276">
        <f t="shared" si="134"/>
        <v>99255.103014736815</v>
      </c>
      <c r="AF424" s="276">
        <f t="shared" si="134"/>
        <v>103390.73230701752</v>
      </c>
      <c r="AG424" s="276">
        <f t="shared" si="134"/>
        <v>107526.36159929822</v>
      </c>
      <c r="AH424" s="276">
        <f t="shared" si="134"/>
        <v>111661.99089157893</v>
      </c>
      <c r="AI424" s="276">
        <f t="shared" si="134"/>
        <v>115797.62018385963</v>
      </c>
      <c r="AJ424" s="276">
        <f t="shared" si="134"/>
        <v>119933.24947614034</v>
      </c>
      <c r="AK424" s="276">
        <f t="shared" si="134"/>
        <v>124068.87876842104</v>
      </c>
      <c r="AL424" s="276">
        <f t="shared" si="134"/>
        <v>0</v>
      </c>
      <c r="AM424" s="276">
        <f t="shared" si="134"/>
        <v>0</v>
      </c>
      <c r="AN424" s="276">
        <f t="shared" si="134"/>
        <v>0</v>
      </c>
      <c r="AO424" s="276">
        <f t="shared" si="134"/>
        <v>0</v>
      </c>
      <c r="AP424" s="276">
        <f t="shared" si="134"/>
        <v>0</v>
      </c>
      <c r="AQ424" s="276">
        <f t="shared" si="134"/>
        <v>0</v>
      </c>
      <c r="AR424" s="276">
        <f t="shared" si="134"/>
        <v>0</v>
      </c>
      <c r="AS424" s="276">
        <f t="shared" si="134"/>
        <v>0</v>
      </c>
      <c r="AT424" s="276">
        <f t="shared" si="134"/>
        <v>0</v>
      </c>
      <c r="AU424" s="276">
        <f t="shared" si="134"/>
        <v>0</v>
      </c>
      <c r="AV424" s="276">
        <f t="shared" si="134"/>
        <v>0</v>
      </c>
      <c r="AW424" s="276">
        <f t="shared" si="134"/>
        <v>0</v>
      </c>
      <c r="AX424" s="291">
        <f t="shared" si="134"/>
        <v>0</v>
      </c>
      <c r="AY424" s="98"/>
      <c r="AZ424" s="98"/>
      <c r="BA424" s="98"/>
      <c r="BB424" s="98"/>
      <c r="BC424" s="98"/>
      <c r="BD424" s="98"/>
      <c r="BE424" s="98"/>
      <c r="BF424" s="98"/>
      <c r="BG424" s="51"/>
    </row>
    <row r="428" spans="1:59" x14ac:dyDescent="0.3">
      <c r="C428" s="3" t="s">
        <v>131</v>
      </c>
      <c r="F428" s="54">
        <f>F73</f>
        <v>0</v>
      </c>
      <c r="G428" s="54">
        <f>G73</f>
        <v>0</v>
      </c>
    </row>
    <row r="429" spans="1:59" x14ac:dyDescent="0.3">
      <c r="C429" s="3" t="s">
        <v>132</v>
      </c>
      <c r="F429" s="293">
        <f>WACC</f>
        <v>6.8000000000000005E-2</v>
      </c>
      <c r="G429" s="293">
        <f>WACC</f>
        <v>6.8000000000000005E-2</v>
      </c>
    </row>
    <row r="430" spans="1:59" x14ac:dyDescent="0.3">
      <c r="C430" s="3" t="s">
        <v>133</v>
      </c>
      <c r="F430" s="54">
        <f>F428*F429</f>
        <v>0</v>
      </c>
      <c r="G430" s="54">
        <f>G428*G429</f>
        <v>0</v>
      </c>
    </row>
    <row r="431" spans="1:59" x14ac:dyDescent="0.3">
      <c r="F431" s="54"/>
    </row>
    <row r="432" spans="1:59" x14ac:dyDescent="0.3">
      <c r="C432" s="3" t="s">
        <v>134</v>
      </c>
      <c r="G432" s="54">
        <f>G42</f>
        <v>-3694.5279999999998</v>
      </c>
    </row>
    <row r="433" spans="3:52" x14ac:dyDescent="0.3">
      <c r="C433" s="3" t="s">
        <v>35</v>
      </c>
      <c r="G433" s="54">
        <f>G45</f>
        <v>0</v>
      </c>
    </row>
    <row r="434" spans="3:52" x14ac:dyDescent="0.3">
      <c r="C434" s="3" t="s">
        <v>67</v>
      </c>
      <c r="G434" s="100">
        <f>SUM(G430:G433)</f>
        <v>-3694.5279999999998</v>
      </c>
    </row>
    <row r="437" spans="3:52" x14ac:dyDescent="0.3">
      <c r="C437" s="3" t="s">
        <v>135</v>
      </c>
      <c r="E437" s="3">
        <v>0</v>
      </c>
      <c r="F437" s="54">
        <f t="shared" ref="F437:G437" si="135">F72</f>
        <v>0</v>
      </c>
      <c r="G437" s="54">
        <f t="shared" si="135"/>
        <v>0</v>
      </c>
      <c r="H437" s="54">
        <f>H72</f>
        <v>-31110.27135118156</v>
      </c>
      <c r="I437" s="54">
        <f t="shared" ref="I437:AZ437" si="136">I72</f>
        <v>-30055.685881649981</v>
      </c>
      <c r="J437" s="54">
        <f t="shared" si="136"/>
        <v>-29001.100412118401</v>
      </c>
      <c r="K437" s="54">
        <f t="shared" si="136"/>
        <v>-27946.514942586822</v>
      </c>
      <c r="L437" s="54">
        <f t="shared" si="136"/>
        <v>-26891.929473055243</v>
      </c>
      <c r="M437" s="54">
        <f t="shared" si="136"/>
        <v>-25837.344003523664</v>
      </c>
      <c r="N437" s="54">
        <f t="shared" si="136"/>
        <v>-24782.758533992084</v>
      </c>
      <c r="O437" s="54">
        <f t="shared" si="136"/>
        <v>-23728.173064460505</v>
      </c>
      <c r="P437" s="54">
        <f t="shared" si="136"/>
        <v>-22673.587594928926</v>
      </c>
      <c r="Q437" s="54">
        <f t="shared" si="136"/>
        <v>-21619.002125397346</v>
      </c>
      <c r="R437" s="54">
        <f t="shared" si="136"/>
        <v>-20564.416655865767</v>
      </c>
      <c r="S437" s="54">
        <f t="shared" si="136"/>
        <v>-19509.831186334188</v>
      </c>
      <c r="T437" s="54">
        <f t="shared" si="136"/>
        <v>-18455.245716802609</v>
      </c>
      <c r="U437" s="54">
        <f t="shared" si="136"/>
        <v>-17400.660247271029</v>
      </c>
      <c r="V437" s="54">
        <f t="shared" si="136"/>
        <v>-16346.07477773945</v>
      </c>
      <c r="W437" s="54">
        <f t="shared" si="136"/>
        <v>-15291.489308207871</v>
      </c>
      <c r="X437" s="54">
        <f t="shared" si="136"/>
        <v>-14236.903838676291</v>
      </c>
      <c r="Y437" s="54">
        <f t="shared" si="136"/>
        <v>-13182.318369144712</v>
      </c>
      <c r="Z437" s="54">
        <f t="shared" si="136"/>
        <v>-12127.732899613133</v>
      </c>
      <c r="AA437" s="54">
        <f t="shared" si="136"/>
        <v>-11073.147430081553</v>
      </c>
      <c r="AB437" s="54">
        <f t="shared" si="136"/>
        <v>-10018.561960549974</v>
      </c>
      <c r="AC437" s="54">
        <f t="shared" si="136"/>
        <v>-8963.9764910183949</v>
      </c>
      <c r="AD437" s="54">
        <f t="shared" si="136"/>
        <v>-7909.3910214868156</v>
      </c>
      <c r="AE437" s="54">
        <f t="shared" si="136"/>
        <v>-6854.8055519552381</v>
      </c>
      <c r="AF437" s="54">
        <f t="shared" si="136"/>
        <v>-5800.2200824236588</v>
      </c>
      <c r="AG437" s="54">
        <f t="shared" si="136"/>
        <v>-4745.6346128920813</v>
      </c>
      <c r="AH437" s="54">
        <f t="shared" si="136"/>
        <v>-3691.0491433605025</v>
      </c>
      <c r="AI437" s="54">
        <f t="shared" si="136"/>
        <v>-2636.4636738289241</v>
      </c>
      <c r="AJ437" s="54">
        <f t="shared" si="136"/>
        <v>-1581.8782042973457</v>
      </c>
      <c r="AK437" s="54">
        <f t="shared" si="136"/>
        <v>-527.29273476576736</v>
      </c>
      <c r="AL437" s="54">
        <f t="shared" si="136"/>
        <v>2.1827872842550278E-11</v>
      </c>
      <c r="AM437" s="54">
        <f t="shared" si="136"/>
        <v>2.1827872842550278E-11</v>
      </c>
      <c r="AN437" s="54">
        <f t="shared" si="136"/>
        <v>2.1827872842550278E-11</v>
      </c>
      <c r="AO437" s="54">
        <f t="shared" si="136"/>
        <v>2.1827872842550278E-11</v>
      </c>
      <c r="AP437" s="54">
        <f t="shared" si="136"/>
        <v>2.1827872842550278E-11</v>
      </c>
      <c r="AQ437" s="54">
        <f t="shared" si="136"/>
        <v>2.1827872842550278E-11</v>
      </c>
      <c r="AR437" s="54">
        <f t="shared" si="136"/>
        <v>2.1827872842550278E-11</v>
      </c>
      <c r="AS437" s="54">
        <f t="shared" si="136"/>
        <v>2.1827872842550278E-11</v>
      </c>
      <c r="AT437" s="54">
        <f t="shared" si="136"/>
        <v>2.1827872842550278E-11</v>
      </c>
      <c r="AU437" s="54">
        <f t="shared" si="136"/>
        <v>2.1827872842550278E-11</v>
      </c>
      <c r="AV437" s="54">
        <f t="shared" si="136"/>
        <v>2.1827872842550278E-11</v>
      </c>
      <c r="AW437" s="54">
        <f t="shared" si="136"/>
        <v>2.1827872842550278E-11</v>
      </c>
      <c r="AX437" s="54">
        <f t="shared" si="136"/>
        <v>2.1827872842550278E-11</v>
      </c>
      <c r="AY437" s="54">
        <f t="shared" si="136"/>
        <v>0</v>
      </c>
      <c r="AZ437" s="54">
        <f t="shared" si="136"/>
        <v>0</v>
      </c>
    </row>
    <row r="438" spans="3:52" x14ac:dyDescent="0.3">
      <c r="C438" s="3" t="s">
        <v>136</v>
      </c>
      <c r="D438" s="81">
        <f t="shared" ref="D438" si="137">NPV(WACC,F438:AX438)</f>
        <v>-19786.937425997032</v>
      </c>
      <c r="E438" s="3">
        <v>0</v>
      </c>
      <c r="F438" s="54">
        <f t="shared" ref="F438:AZ438" si="138">F437*WACC/(ConversionFactor)</f>
        <v>0</v>
      </c>
      <c r="G438" s="54">
        <f t="shared" si="138"/>
        <v>0</v>
      </c>
      <c r="H438" s="54">
        <f t="shared" si="138"/>
        <v>-2677.8461416206915</v>
      </c>
      <c r="I438" s="54">
        <f t="shared" si="138"/>
        <v>-2587.0716961420235</v>
      </c>
      <c r="J438" s="54">
        <f t="shared" si="138"/>
        <v>-2496.297250663356</v>
      </c>
      <c r="K438" s="54">
        <f t="shared" si="138"/>
        <v>-2405.5228051846884</v>
      </c>
      <c r="L438" s="54">
        <f t="shared" si="138"/>
        <v>-2314.7483597060209</v>
      </c>
      <c r="M438" s="54">
        <f t="shared" si="138"/>
        <v>-2223.9739142273534</v>
      </c>
      <c r="N438" s="54">
        <f t="shared" si="138"/>
        <v>-2133.1994687486858</v>
      </c>
      <c r="O438" s="54">
        <f t="shared" si="138"/>
        <v>-2042.4250232700183</v>
      </c>
      <c r="P438" s="54">
        <f t="shared" si="138"/>
        <v>-1951.6505777913505</v>
      </c>
      <c r="Q438" s="54">
        <f t="shared" si="138"/>
        <v>-1860.876132312683</v>
      </c>
      <c r="R438" s="54">
        <f t="shared" si="138"/>
        <v>-1770.1016868340153</v>
      </c>
      <c r="S438" s="54">
        <f t="shared" si="138"/>
        <v>-1679.3272413553477</v>
      </c>
      <c r="T438" s="54">
        <f t="shared" si="138"/>
        <v>-1588.5527958766804</v>
      </c>
      <c r="U438" s="54">
        <f t="shared" si="138"/>
        <v>-1497.7783503980129</v>
      </c>
      <c r="V438" s="54">
        <f t="shared" si="138"/>
        <v>-1407.0039049193451</v>
      </c>
      <c r="W438" s="54">
        <f t="shared" si="138"/>
        <v>-1316.2294594406776</v>
      </c>
      <c r="X438" s="54">
        <f t="shared" si="138"/>
        <v>-1225.4550139620098</v>
      </c>
      <c r="Y438" s="54">
        <f t="shared" si="138"/>
        <v>-1134.6805684833423</v>
      </c>
      <c r="Z438" s="54">
        <f t="shared" si="138"/>
        <v>-1043.9061230046748</v>
      </c>
      <c r="AA438" s="54">
        <f t="shared" si="138"/>
        <v>-953.13167752600714</v>
      </c>
      <c r="AB438" s="54">
        <f t="shared" si="138"/>
        <v>-862.35723204733961</v>
      </c>
      <c r="AC438" s="54">
        <f t="shared" si="138"/>
        <v>-771.58278656867196</v>
      </c>
      <c r="AD438" s="54">
        <f t="shared" si="138"/>
        <v>-680.80834109000443</v>
      </c>
      <c r="AE438" s="54">
        <f t="shared" si="138"/>
        <v>-590.03389561133702</v>
      </c>
      <c r="AF438" s="54">
        <f t="shared" si="138"/>
        <v>-499.25945013266943</v>
      </c>
      <c r="AG438" s="54">
        <f t="shared" si="138"/>
        <v>-408.48500465400195</v>
      </c>
      <c r="AH438" s="54">
        <f t="shared" si="138"/>
        <v>-317.71055917533442</v>
      </c>
      <c r="AI438" s="54">
        <f t="shared" si="138"/>
        <v>-226.93611369666689</v>
      </c>
      <c r="AJ438" s="54">
        <f t="shared" si="138"/>
        <v>-136.16166821799939</v>
      </c>
      <c r="AK438" s="54">
        <f t="shared" si="138"/>
        <v>-45.387222739331875</v>
      </c>
      <c r="AL438" s="54">
        <f t="shared" si="138"/>
        <v>1.8788548775866061E-12</v>
      </c>
      <c r="AM438" s="54">
        <f t="shared" si="138"/>
        <v>1.8788548775866061E-12</v>
      </c>
      <c r="AN438" s="54">
        <f t="shared" si="138"/>
        <v>1.8788548775866061E-12</v>
      </c>
      <c r="AO438" s="54">
        <f t="shared" si="138"/>
        <v>1.8788548775866061E-12</v>
      </c>
      <c r="AP438" s="54">
        <f t="shared" si="138"/>
        <v>1.8788548775866061E-12</v>
      </c>
      <c r="AQ438" s="54">
        <f t="shared" si="138"/>
        <v>1.8788548775866061E-12</v>
      </c>
      <c r="AR438" s="54">
        <f t="shared" si="138"/>
        <v>1.8788548775866061E-12</v>
      </c>
      <c r="AS438" s="54">
        <f t="shared" si="138"/>
        <v>1.8788548775866061E-12</v>
      </c>
      <c r="AT438" s="54">
        <f t="shared" si="138"/>
        <v>1.8788548775866061E-12</v>
      </c>
      <c r="AU438" s="54">
        <f t="shared" si="138"/>
        <v>1.8788548775866061E-12</v>
      </c>
      <c r="AV438" s="54">
        <f t="shared" si="138"/>
        <v>1.8788548775866061E-12</v>
      </c>
      <c r="AW438" s="54">
        <f t="shared" si="138"/>
        <v>1.8788548775866061E-12</v>
      </c>
      <c r="AX438" s="54">
        <f t="shared" si="138"/>
        <v>1.8788548775866061E-12</v>
      </c>
      <c r="AY438" s="54">
        <f t="shared" si="138"/>
        <v>0</v>
      </c>
      <c r="AZ438" s="54">
        <f t="shared" si="138"/>
        <v>0</v>
      </c>
    </row>
    <row r="444" spans="3:52" x14ac:dyDescent="0.3">
      <c r="C444" s="294"/>
      <c r="D444" s="295" t="s">
        <v>7</v>
      </c>
      <c r="E444" s="296" t="s">
        <v>137</v>
      </c>
    </row>
    <row r="445" spans="3:52" x14ac:dyDescent="0.3">
      <c r="C445" s="297" t="s">
        <v>138</v>
      </c>
      <c r="D445" s="298">
        <f>D28</f>
        <v>-46221.69217790597</v>
      </c>
      <c r="E445" s="299">
        <f t="shared" ref="E445:E451" si="139">D445/$D$12</f>
        <v>-41.636049117807701</v>
      </c>
    </row>
    <row r="446" spans="3:52" x14ac:dyDescent="0.3">
      <c r="C446" s="297" t="s">
        <v>139</v>
      </c>
      <c r="D446" s="298">
        <f>D29</f>
        <v>0</v>
      </c>
      <c r="E446" s="299">
        <f t="shared" si="139"/>
        <v>0</v>
      </c>
    </row>
    <row r="447" spans="3:52" x14ac:dyDescent="0.3">
      <c r="C447" s="297" t="s">
        <v>140</v>
      </c>
      <c r="D447" s="298">
        <f>D35+D36+D37</f>
        <v>54545.033294518056</v>
      </c>
      <c r="E447" s="299">
        <f t="shared" si="139"/>
        <v>49.133633546817009</v>
      </c>
    </row>
    <row r="448" spans="3:52" x14ac:dyDescent="0.3">
      <c r="C448" s="297" t="s">
        <v>30</v>
      </c>
      <c r="D448" s="298">
        <f>D38</f>
        <v>-52410.585944972256</v>
      </c>
      <c r="E448" s="299">
        <f t="shared" si="139"/>
        <v>-47.210944209892574</v>
      </c>
    </row>
    <row r="449" spans="3:5" x14ac:dyDescent="0.3">
      <c r="C449" s="297" t="s">
        <v>141</v>
      </c>
      <c r="D449" s="298">
        <f>D44-D450</f>
        <v>102628.70325011265</v>
      </c>
      <c r="E449" s="299">
        <f>D449/$D$12</f>
        <v>92.446934070949624</v>
      </c>
    </row>
    <row r="450" spans="3:5" x14ac:dyDescent="0.3">
      <c r="C450" s="297" t="s">
        <v>142</v>
      </c>
      <c r="D450" s="298">
        <f>D50+D438</f>
        <v>-22442.02456641262</v>
      </c>
      <c r="E450" s="299">
        <f>D450/$D$12</f>
        <v>-20.215556660144216</v>
      </c>
    </row>
    <row r="451" spans="3:5" x14ac:dyDescent="0.3">
      <c r="C451" s="300" t="s">
        <v>143</v>
      </c>
      <c r="D451" s="301">
        <f>SUM(D445:D450)</f>
        <v>36099.433855339863</v>
      </c>
      <c r="E451" s="302">
        <f t="shared" si="139"/>
        <v>32.518017629922142</v>
      </c>
    </row>
    <row r="453" spans="3:5" x14ac:dyDescent="0.3">
      <c r="C453" s="3" t="s">
        <v>144</v>
      </c>
      <c r="D453" s="54">
        <f>D20</f>
        <v>36099.433855339827</v>
      </c>
    </row>
  </sheetData>
  <conditionalFormatting sqref="F16:Z16 F9:Z11 AA9:BC9 F12:AX12">
    <cfRule type="cellIs" dxfId="0" priority="1" stopIfTrue="1" operator="lessThanOrEqual">
      <formula>#REF!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Li-Ion 4-hr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Critchfield, Nathan</dc:creator>
  <cp:lastModifiedBy>Critchfield, Nathan</cp:lastModifiedBy>
  <dcterms:created xsi:type="dcterms:W3CDTF">2024-04-09T16:43:55Z</dcterms:created>
  <dcterms:modified xsi:type="dcterms:W3CDTF">2024-04-09T16:59:51Z</dcterms:modified>
</cp:coreProperties>
</file>