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4-Energy Efficiency\BEM\_Policy\Cannabis Grow Lighting\PPF Approach\"/>
    </mc:Choice>
  </mc:AlternateContent>
  <bookViews>
    <workbookView xWindow="19320" yWindow="0" windowWidth="19080" windowHeight="21600"/>
  </bookViews>
  <sheets>
    <sheet name="Lighting Calculation" sheetId="3" r:id="rId1"/>
    <sheet name="Fixture Tables" sheetId="4" state="hidden" r:id="rId2"/>
    <sheet name="Version Notes" sheetId="5" state="hidden" r:id="rId3"/>
  </sheets>
  <definedNames>
    <definedName name="_xlnm.Print_Area" localSheetId="0">'Lighting Calculation'!$A$1:$Z$58</definedName>
    <definedName name="TABLE" localSheetId="0">'Lighting Calculation'!$B$2:$B$2</definedName>
    <definedName name="TABLE_2" localSheetId="0">'Lighting Calculation'!$B$2:$B$2</definedName>
    <definedName name="TABLE_3" localSheetId="0">'Lighting Calculation'!$B$2:$B$2</definedName>
    <definedName name="TABLE_4" localSheetId="0">'Lighting Calculation'!$B$2:$B$2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2" i="3" l="1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K11" i="3" l="1"/>
  <c r="M11" i="3" s="1"/>
  <c r="K12" i="3"/>
  <c r="M12" i="3" s="1"/>
  <c r="K13" i="3"/>
  <c r="M13" i="3" s="1"/>
  <c r="K14" i="3"/>
  <c r="M14" i="3" s="1"/>
  <c r="K15" i="3"/>
  <c r="M15" i="3" s="1"/>
  <c r="K16" i="3"/>
  <c r="M16" i="3" s="1"/>
  <c r="K17" i="3"/>
  <c r="M17" i="3" s="1"/>
  <c r="K18" i="3"/>
  <c r="M18" i="3" s="1"/>
  <c r="K19" i="3"/>
  <c r="M19" i="3" s="1"/>
  <c r="K20" i="3"/>
  <c r="M20" i="3" s="1"/>
  <c r="K21" i="3"/>
  <c r="M21" i="3" s="1"/>
  <c r="K22" i="3"/>
  <c r="M22" i="3" s="1"/>
  <c r="K23" i="3"/>
  <c r="M23" i="3" s="1"/>
  <c r="K24" i="3"/>
  <c r="M24" i="3" s="1"/>
  <c r="K10" i="3" l="1"/>
  <c r="J19" i="3"/>
  <c r="N19" i="3"/>
  <c r="O19" i="3" s="1"/>
  <c r="T19" i="3"/>
  <c r="W19" i="3"/>
  <c r="J22" i="3"/>
  <c r="N22" i="3"/>
  <c r="O22" i="3" s="1"/>
  <c r="T22" i="3"/>
  <c r="W22" i="3"/>
  <c r="J15" i="3"/>
  <c r="U15" i="3"/>
  <c r="V15" i="3" s="1"/>
  <c r="N15" i="3"/>
  <c r="O15" i="3" s="1"/>
  <c r="T15" i="3"/>
  <c r="W15" i="3"/>
  <c r="U19" i="3" l="1"/>
  <c r="V19" i="3" s="1"/>
  <c r="U22" i="3"/>
  <c r="V22" i="3" s="1"/>
  <c r="H3" i="4"/>
  <c r="N10" i="3"/>
  <c r="B11" i="4"/>
  <c r="B10" i="4"/>
  <c r="B9" i="4"/>
  <c r="B12" i="4" s="1"/>
  <c r="O10" i="3" l="1"/>
  <c r="W11" i="3"/>
  <c r="W12" i="3"/>
  <c r="W13" i="3"/>
  <c r="W14" i="3"/>
  <c r="W16" i="3"/>
  <c r="W17" i="3"/>
  <c r="W18" i="3"/>
  <c r="W20" i="3"/>
  <c r="W21" i="3"/>
  <c r="W23" i="3"/>
  <c r="W24" i="3"/>
  <c r="W10" i="3"/>
  <c r="Z10" i="3" s="1"/>
  <c r="N11" i="3"/>
  <c r="O11" i="3" s="1"/>
  <c r="N12" i="3"/>
  <c r="O12" i="3" s="1"/>
  <c r="N13" i="3"/>
  <c r="O13" i="3" s="1"/>
  <c r="N14" i="3"/>
  <c r="O14" i="3" s="1"/>
  <c r="N16" i="3"/>
  <c r="O16" i="3" s="1"/>
  <c r="N17" i="3"/>
  <c r="O17" i="3" s="1"/>
  <c r="N18" i="3"/>
  <c r="O18" i="3" s="1"/>
  <c r="N20" i="3"/>
  <c r="O20" i="3" s="1"/>
  <c r="N21" i="3"/>
  <c r="O21" i="3" s="1"/>
  <c r="N23" i="3"/>
  <c r="O23" i="3" s="1"/>
  <c r="N24" i="3"/>
  <c r="O24" i="3" s="1"/>
  <c r="Z11" i="3" l="1"/>
  <c r="J10" i="3"/>
  <c r="M10" i="3" s="1"/>
  <c r="F25" i="3"/>
  <c r="J11" i="3"/>
  <c r="J12" i="3"/>
  <c r="J13" i="3"/>
  <c r="J14" i="3"/>
  <c r="J16" i="3"/>
  <c r="J17" i="3"/>
  <c r="J18" i="3"/>
  <c r="J20" i="3"/>
  <c r="J21" i="3"/>
  <c r="J23" i="3"/>
  <c r="J24" i="3"/>
  <c r="Y11" i="3"/>
  <c r="Y15" i="3"/>
  <c r="Y17" i="3"/>
  <c r="Y19" i="3"/>
  <c r="Y21" i="3"/>
  <c r="Y22" i="3"/>
  <c r="Y23" i="3"/>
  <c r="Y24" i="3"/>
  <c r="U11" i="3"/>
  <c r="V11" i="3" s="1"/>
  <c r="U12" i="3"/>
  <c r="V12" i="3" s="1"/>
  <c r="U13" i="3"/>
  <c r="V13" i="3" s="1"/>
  <c r="U14" i="3"/>
  <c r="V14" i="3" s="1"/>
  <c r="U16" i="3"/>
  <c r="V16" i="3" s="1"/>
  <c r="U17" i="3"/>
  <c r="V17" i="3" s="1"/>
  <c r="U18" i="3"/>
  <c r="V18" i="3" s="1"/>
  <c r="U20" i="3"/>
  <c r="V20" i="3" s="1"/>
  <c r="U21" i="3"/>
  <c r="V21" i="3" s="1"/>
  <c r="U23" i="3"/>
  <c r="V23" i="3" s="1"/>
  <c r="U24" i="3"/>
  <c r="V24" i="3" s="1"/>
  <c r="U10" i="3"/>
  <c r="V10" i="3" s="1"/>
  <c r="Y10" i="3"/>
  <c r="T17" i="3"/>
  <c r="T21" i="3"/>
  <c r="Y20" i="3"/>
  <c r="T20" i="3"/>
  <c r="Y18" i="3"/>
  <c r="T18" i="3"/>
  <c r="Y16" i="3"/>
  <c r="T16" i="3"/>
  <c r="Y14" i="3"/>
  <c r="T14" i="3"/>
  <c r="Y12" i="3"/>
  <c r="T12" i="3"/>
  <c r="T10" i="3"/>
  <c r="T11" i="3"/>
  <c r="T23" i="3" l="1"/>
  <c r="P25" i="3"/>
  <c r="T24" i="3"/>
  <c r="J25" i="3"/>
  <c r="M25" i="3"/>
  <c r="Y13" i="3"/>
  <c r="Y25" i="3" s="1"/>
  <c r="Y27" i="3" s="1"/>
  <c r="Y31" i="3" s="1"/>
  <c r="T13" i="3"/>
  <c r="V25" i="3" l="1"/>
  <c r="Y34" i="3" s="1"/>
  <c r="T25" i="3"/>
  <c r="Y35" i="3" s="1"/>
</calcChain>
</file>

<file path=xl/sharedStrings.xml><?xml version="1.0" encoding="utf-8"?>
<sst xmlns="http://schemas.openxmlformats.org/spreadsheetml/2006/main" count="97" uniqueCount="80">
  <si>
    <t>PROJECT NAME:</t>
  </si>
  <si>
    <t>Fixture</t>
  </si>
  <si>
    <t>Total</t>
  </si>
  <si>
    <t>Item</t>
  </si>
  <si>
    <t>Location</t>
  </si>
  <si>
    <t>Watts</t>
  </si>
  <si>
    <t>kW</t>
  </si>
  <si>
    <t>PROPOSED SYSTEM</t>
  </si>
  <si>
    <t xml:space="preserve">kWh/ </t>
  </si>
  <si>
    <t>Unit</t>
  </si>
  <si>
    <t>Qty.</t>
  </si>
  <si>
    <t>Hrs/yr</t>
  </si>
  <si>
    <t>Year</t>
  </si>
  <si>
    <t>Cost</t>
  </si>
  <si>
    <t>Energy Efficiency Services</t>
  </si>
  <si>
    <t>Prepared By:</t>
  </si>
  <si>
    <t>PROJECT LOCATION (ADDRESS):</t>
  </si>
  <si>
    <t>Project Notes (for clarifications if necessary):</t>
  </si>
  <si>
    <t>input cells</t>
  </si>
  <si>
    <t>HVAC Factor</t>
  </si>
  <si>
    <t xml:space="preserve">Fixture </t>
  </si>
  <si>
    <t>umol/J</t>
  </si>
  <si>
    <t>Type</t>
  </si>
  <si>
    <t>Existing</t>
  </si>
  <si>
    <t>PPF umol/s</t>
  </si>
  <si>
    <t>Proposed</t>
  </si>
  <si>
    <t xml:space="preserve">PPF </t>
  </si>
  <si>
    <t>Materials</t>
  </si>
  <si>
    <t>Labor</t>
  </si>
  <si>
    <t>Misc</t>
  </si>
  <si>
    <t>Sales Tax Rate</t>
  </si>
  <si>
    <t>kWh/yr</t>
  </si>
  <si>
    <t>Energy Savings</t>
  </si>
  <si>
    <t>Project Cost</t>
  </si>
  <si>
    <t>kW Savings</t>
  </si>
  <si>
    <t>EXISTING SYSTEM</t>
  </si>
  <si>
    <t>Canopy</t>
  </si>
  <si>
    <t>Area Sq Ft</t>
  </si>
  <si>
    <t>Subtracted for Daylight</t>
  </si>
  <si>
    <t>Canopy Type</t>
  </si>
  <si>
    <t>Operating Hours</t>
  </si>
  <si>
    <t>Indoor Veg</t>
  </si>
  <si>
    <t>&lt; Conservative Typical</t>
  </si>
  <si>
    <t>Indoor Flower</t>
  </si>
  <si>
    <t>&lt;Typical</t>
  </si>
  <si>
    <t>Indoor Veg/Flower Combo</t>
  </si>
  <si>
    <t>&lt; Approx 3 wks veg, 7 wks flower (typical)</t>
  </si>
  <si>
    <t>Greenhouse Veg</t>
  </si>
  <si>
    <t>&lt; Trim ~1380 hrs off from indoor</t>
  </si>
  <si>
    <t>Greenhouse Flower</t>
  </si>
  <si>
    <t>Greenhouse Veg/Flower</t>
  </si>
  <si>
    <t>&lt; Trim ~1380 hrs off from indoor - P_1109764 used 4209 hrs and was veg/flower combo</t>
  </si>
  <si>
    <t>Greenhouse Non-Cannabis</t>
  </si>
  <si>
    <t>&lt; Aligned with cannabis veg</t>
  </si>
  <si>
    <t>Indoor Non-Cannabis</t>
  </si>
  <si>
    <t>&lt; Typical for lettuce</t>
  </si>
  <si>
    <t>umol/(m^2*s)</t>
  </si>
  <si>
    <t>Reference Formula</t>
  </si>
  <si>
    <t>Totals</t>
  </si>
  <si>
    <t>Annual</t>
  </si>
  <si>
    <t>Hours</t>
  </si>
  <si>
    <t>Cost ①</t>
  </si>
  <si>
    <t xml:space="preserve">Existing PPFD ② </t>
  </si>
  <si>
    <t>① If open market pricing is found to be substantially lower than the proposed pricing, PSE may make a pricing adjustment for the purposes of incentive calculation.</t>
  </si>
  <si>
    <t>Added in 5% hours reduction to baseline and proposed kWh calcs to account for downtime.</t>
  </si>
  <si>
    <t>Version</t>
  </si>
  <si>
    <t>Added in Data Validation note to hours cell</t>
  </si>
  <si>
    <t>Make (Model)</t>
  </si>
  <si>
    <t>Minor Formatting changes</t>
  </si>
  <si>
    <t>Check ③</t>
  </si>
  <si>
    <t>Added data validation notes to wattages and umol/j columns</t>
  </si>
  <si>
    <t>Added (3) to clarify the PPF sufficiency threshold</t>
  </si>
  <si>
    <t>Deleted bulk on the Fixture Tables Tab</t>
  </si>
  <si>
    <t>Credit: https://www.mars-hydro.com/info/what-ppfd-for-weed</t>
  </si>
  <si>
    <t>Changed threshold to 600 and 300 umol/(m^2*s) for flower and veg allowing a NC approach (from 650 and 325 before)</t>
  </si>
  <si>
    <t>Deleted "NC Eligible" rule</t>
  </si>
  <si>
    <t>Deleted PPFD comment, and added to (2) note</t>
  </si>
  <si>
    <t>Designated locked cells and locked workbook. Removed examples.</t>
  </si>
  <si>
    <r>
      <t xml:space="preserve">② If Existing PPFD cell is </t>
    </r>
    <r>
      <rPr>
        <sz val="9"/>
        <color rgb="FFC00000"/>
        <rFont val="Arial"/>
        <family val="2"/>
      </rPr>
      <t>red</t>
    </r>
    <r>
      <rPr>
        <sz val="9"/>
        <rFont val="Arial"/>
        <family val="2"/>
      </rPr>
      <t>, the existing lighting may not be sufficient, and a new construction approach may be considered. Thresholds are 600 umol/(m^2*s) for flower, and 300 umol/(m^2*s) for veg/non-cannabis.
③ If the proposed fixtures do not provide at least 85% of the baseline PPF, add proposed fixtures.</t>
    </r>
  </si>
  <si>
    <t>PSE Retrofit Horticultural Lighting Calculator Version 1.5 - 12/21/2022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</si>
</sst>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%"/>
    <numFmt numFmtId="166" formatCode="_(&quot;$&quot;* #,##0.0000_);_(&quot;$&quot;* \(#,##0.0000\);_(&quot;$&quot;* &quot;-&quot;??_);_(@_)"/>
    <numFmt numFmtId="167" formatCode="&quot;$&quot;#,##0.000"/>
    <numFmt numFmtId="168" formatCode="&quot;$&quot;#,##0.00"/>
    <numFmt numFmtId="169" formatCode="#,##0.0"/>
    <numFmt numFmtId="170" formatCode="&quot;$&quot;#,##0"/>
    <numFmt numFmtId="171" formatCode="#,##0.0_);\(#,##0.0\)"/>
    <numFmt numFmtId="172" formatCode="_(&quot;$&quot;* #,##0_);_(&quot;$&quot;* \(#,##0\);_(&quot;$&quot;* &quot;-&quot;??_);_(@_)"/>
    <numFmt numFmtId="173" formatCode="_(* #,##0_);_(* \(#,##0\);_(* &quot;-&quot;??_);_(@_)"/>
  </numFmts>
  <fonts count="35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Helv"/>
    </font>
    <font>
      <b/>
      <sz val="9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i/>
      <sz val="10"/>
      <color indexed="56"/>
      <name val="Arial"/>
      <family val="2"/>
    </font>
    <font>
      <i/>
      <sz val="10"/>
      <color indexed="56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i/>
      <sz val="12"/>
      <color indexed="23"/>
      <name val="Arial"/>
      <family val="2"/>
    </font>
    <font>
      <b/>
      <i/>
      <sz val="20"/>
      <name val="Arial"/>
      <family val="2"/>
    </font>
    <font>
      <b/>
      <sz val="14"/>
      <name val="Arial"/>
      <family val="2"/>
    </font>
    <font>
      <i/>
      <u/>
      <sz val="18"/>
      <name val="Century Schoolbook"/>
      <family val="1"/>
    </font>
    <font>
      <b/>
      <sz val="11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Helv"/>
    </font>
    <font>
      <b/>
      <i/>
      <sz val="10"/>
      <color indexed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9"/>
      <name val="Arial"/>
      <family val="2"/>
    </font>
    <font>
      <sz val="9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0" fontId="3" fillId="0" borderId="0"/>
  </cellStyleXfs>
  <cellXfs count="325">
    <xf numFmtId="0" fontId="0" fillId="0" borderId="0" xfId="0"/>
    <xf numFmtId="0" fontId="3" fillId="0" borderId="0" xfId="4" applyFont="1" applyAlignment="1" applyProtection="1">
      <alignment horizontal="center" vertical="center"/>
      <protection locked="0"/>
    </xf>
    <xf numFmtId="0" fontId="3" fillId="0" borderId="0" xfId="4" applyFont="1" applyAlignment="1" applyProtection="1">
      <alignment vertical="center"/>
      <protection locked="0"/>
    </xf>
    <xf numFmtId="1" fontId="3" fillId="0" borderId="0" xfId="4" applyNumberFormat="1" applyFont="1" applyAlignment="1" applyProtection="1">
      <alignment horizontal="center" vertical="center"/>
      <protection locked="0"/>
    </xf>
    <xf numFmtId="2" fontId="3" fillId="0" borderId="0" xfId="4" applyNumberFormat="1" applyFont="1" applyAlignment="1" applyProtection="1">
      <alignment horizontal="center" vertical="center"/>
      <protection locked="0"/>
    </xf>
    <xf numFmtId="3" fontId="3" fillId="0" borderId="0" xfId="4" applyNumberFormat="1" applyFont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7" fillId="2" borderId="0" xfId="4" applyFont="1" applyFill="1" applyAlignment="1" applyProtection="1">
      <alignment vertical="center"/>
    </xf>
    <xf numFmtId="0" fontId="2" fillId="2" borderId="0" xfId="4" applyFont="1" applyFill="1" applyAlignment="1" applyProtection="1">
      <alignment vertical="center"/>
    </xf>
    <xf numFmtId="1" fontId="3" fillId="2" borderId="0" xfId="4" applyNumberFormat="1" applyFont="1" applyFill="1" applyAlignment="1" applyProtection="1">
      <alignment horizontal="center" vertical="center"/>
    </xf>
    <xf numFmtId="0" fontId="3" fillId="2" borderId="0" xfId="4" applyFont="1" applyFill="1" applyAlignment="1" applyProtection="1">
      <alignment vertical="center"/>
    </xf>
    <xf numFmtId="3" fontId="18" fillId="2" borderId="0" xfId="4" applyNumberFormat="1" applyFont="1" applyFill="1" applyAlignment="1" applyProtection="1">
      <alignment horizontal="center" vertical="center"/>
    </xf>
    <xf numFmtId="0" fontId="19" fillId="2" borderId="0" xfId="4" applyFont="1" applyFill="1" applyAlignment="1" applyProtection="1">
      <alignment horizontal="left" vertical="center"/>
    </xf>
    <xf numFmtId="0" fontId="2" fillId="2" borderId="0" xfId="4" applyFont="1" applyFill="1" applyAlignment="1" applyProtection="1">
      <alignment horizontal="center" vertical="center"/>
    </xf>
    <xf numFmtId="0" fontId="24" fillId="2" borderId="0" xfId="4" applyFont="1" applyFill="1" applyAlignment="1" applyProtection="1">
      <alignment horizontal="left" vertical="center"/>
    </xf>
    <xf numFmtId="0" fontId="1" fillId="2" borderId="0" xfId="4" applyFont="1" applyFill="1" applyAlignment="1" applyProtection="1">
      <alignment horizontal="right" vertical="center"/>
    </xf>
    <xf numFmtId="0" fontId="0" fillId="0" borderId="0" xfId="0" applyBorder="1" applyAlignment="1">
      <alignment vertical="center"/>
    </xf>
    <xf numFmtId="0" fontId="0" fillId="3" borderId="17" xfId="4" applyFont="1" applyFill="1" applyBorder="1" applyAlignment="1" applyProtection="1">
      <alignment horizontal="center" vertical="center"/>
      <protection locked="0"/>
    </xf>
    <xf numFmtId="2" fontId="3" fillId="0" borderId="17" xfId="1" applyNumberFormat="1" applyFont="1" applyBorder="1" applyAlignment="1" applyProtection="1">
      <alignment horizontal="center" vertical="center"/>
    </xf>
    <xf numFmtId="3" fontId="3" fillId="3" borderId="17" xfId="1" applyNumberFormat="1" applyFont="1" applyFill="1" applyBorder="1" applyAlignment="1" applyProtection="1">
      <alignment horizontal="center" vertical="center"/>
      <protection locked="0"/>
    </xf>
    <xf numFmtId="3" fontId="3" fillId="0" borderId="17" xfId="1" applyNumberFormat="1" applyFont="1" applyBorder="1" applyAlignment="1" applyProtection="1">
      <alignment horizontal="center" vertical="center"/>
    </xf>
    <xf numFmtId="0" fontId="3" fillId="3" borderId="17" xfId="4" applyFont="1" applyFill="1" applyBorder="1" applyAlignment="1" applyProtection="1">
      <alignment horizontal="center" vertical="center"/>
      <protection locked="0"/>
    </xf>
    <xf numFmtId="1" fontId="0" fillId="0" borderId="0" xfId="0" applyNumberFormat="1" applyBorder="1" applyAlignment="1">
      <alignment horizontal="center" vertical="center"/>
    </xf>
    <xf numFmtId="44" fontId="27" fillId="3" borderId="17" xfId="3" applyFont="1" applyFill="1" applyBorder="1" applyAlignment="1" applyProtection="1">
      <alignment horizontal="right" vertical="center"/>
      <protection locked="0"/>
    </xf>
    <xf numFmtId="164" fontId="3" fillId="3" borderId="11" xfId="4" applyNumberFormat="1" applyFont="1" applyFill="1" applyBorder="1" applyAlignment="1" applyProtection="1">
      <alignment horizontal="center" vertical="center"/>
      <protection locked="0"/>
    </xf>
    <xf numFmtId="0" fontId="0" fillId="3" borderId="17" xfId="4" applyFont="1" applyFill="1" applyBorder="1" applyAlignment="1" applyProtection="1">
      <alignment vertical="center"/>
      <protection locked="0"/>
    </xf>
    <xf numFmtId="1" fontId="3" fillId="3" borderId="17" xfId="1" applyNumberFormat="1" applyFont="1" applyFill="1" applyBorder="1" applyAlignment="1" applyProtection="1">
      <alignment horizontal="center" vertical="center"/>
      <protection locked="0"/>
    </xf>
    <xf numFmtId="1" fontId="3" fillId="3" borderId="17" xfId="4" applyNumberFormat="1" applyFont="1" applyFill="1" applyBorder="1" applyAlignment="1" applyProtection="1">
      <alignment horizontal="center" vertical="center"/>
      <protection locked="0"/>
    </xf>
    <xf numFmtId="2" fontId="3" fillId="0" borderId="1" xfId="4" applyNumberFormat="1" applyFont="1" applyBorder="1" applyAlignment="1" applyProtection="1">
      <alignment horizontal="center" vertical="center"/>
    </xf>
    <xf numFmtId="3" fontId="3" fillId="0" borderId="1" xfId="2" applyNumberFormat="1" applyFont="1" applyBorder="1" applyAlignment="1" applyProtection="1">
      <alignment horizontal="center" vertical="center"/>
    </xf>
    <xf numFmtId="164" fontId="3" fillId="0" borderId="1" xfId="4" applyNumberFormat="1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1" fontId="10" fillId="0" borderId="0" xfId="4" applyNumberFormat="1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3" fontId="3" fillId="0" borderId="0" xfId="4" applyNumberFormat="1" applyFont="1" applyBorder="1" applyAlignment="1" applyProtection="1">
      <alignment horizontal="center" vertical="center"/>
      <protection locked="0"/>
    </xf>
    <xf numFmtId="1" fontId="3" fillId="0" borderId="0" xfId="4" applyNumberFormat="1" applyFont="1" applyBorder="1" applyAlignment="1" applyProtection="1">
      <alignment horizontal="center" vertical="center"/>
      <protection locked="0"/>
    </xf>
    <xf numFmtId="3" fontId="0" fillId="0" borderId="0" xfId="0" applyNumberFormat="1" applyFill="1" applyBorder="1" applyAlignment="1">
      <alignment horizontal="center" vertical="center"/>
    </xf>
    <xf numFmtId="0" fontId="3" fillId="0" borderId="0" xfId="4" applyFont="1" applyBorder="1" applyAlignment="1" applyProtection="1">
      <alignment horizontal="center" vertical="center"/>
      <protection locked="0"/>
    </xf>
    <xf numFmtId="0" fontId="3" fillId="0" borderId="0" xfId="4" applyFont="1" applyBorder="1" applyAlignment="1" applyProtection="1">
      <alignment vertical="center"/>
      <protection locked="0"/>
    </xf>
    <xf numFmtId="2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3" fontId="0" fillId="0" borderId="0" xfId="0" applyNumberFormat="1" applyBorder="1" applyAlignment="1">
      <alignment horizontal="center" vertical="center"/>
    </xf>
    <xf numFmtId="2" fontId="3" fillId="0" borderId="0" xfId="4" applyNumberFormat="1" applyFont="1" applyBorder="1" applyAlignment="1" applyProtection="1">
      <alignment horizontal="center" vertical="center"/>
      <protection locked="0"/>
    </xf>
    <xf numFmtId="1" fontId="6" fillId="0" borderId="0" xfId="4" applyNumberFormat="1" applyFont="1" applyBorder="1" applyAlignment="1" applyProtection="1">
      <alignment horizontal="center" vertical="center"/>
      <protection locked="0"/>
    </xf>
    <xf numFmtId="4" fontId="0" fillId="0" borderId="0" xfId="0" applyNumberFormat="1" applyAlignment="1">
      <alignment horizontal="right" vertical="center"/>
    </xf>
    <xf numFmtId="168" fontId="3" fillId="0" borderId="24" xfId="1" applyNumberFormat="1" applyFont="1" applyBorder="1" applyAlignment="1" applyProtection="1">
      <alignment horizontal="right" vertical="center"/>
    </xf>
    <xf numFmtId="168" fontId="3" fillId="0" borderId="20" xfId="1" applyNumberFormat="1" applyFont="1" applyBorder="1" applyAlignment="1" applyProtection="1">
      <alignment horizontal="right" vertical="center"/>
    </xf>
    <xf numFmtId="44" fontId="3" fillId="3" borderId="17" xfId="3" applyFont="1" applyFill="1" applyBorder="1" applyAlignment="1" applyProtection="1">
      <alignment horizontal="right" vertical="center"/>
      <protection locked="0"/>
    </xf>
    <xf numFmtId="4" fontId="0" fillId="0" borderId="0" xfId="0" applyNumberFormat="1" applyBorder="1" applyAlignment="1">
      <alignment horizontal="right" vertical="center"/>
    </xf>
    <xf numFmtId="4" fontId="0" fillId="0" borderId="0" xfId="0" applyNumberFormat="1" applyFill="1" applyBorder="1" applyAlignment="1">
      <alignment horizontal="right" vertical="center"/>
    </xf>
    <xf numFmtId="0" fontId="10" fillId="0" borderId="4" xfId="4" applyFont="1" applyBorder="1" applyAlignment="1" applyProtection="1">
      <alignment horizontal="center" vertical="center"/>
    </xf>
    <xf numFmtId="1" fontId="10" fillId="0" borderId="5" xfId="4" applyNumberFormat="1" applyFont="1" applyBorder="1" applyAlignment="1" applyProtection="1">
      <alignment horizontal="center" vertical="center"/>
    </xf>
    <xf numFmtId="0" fontId="10" fillId="0" borderId="5" xfId="4" applyFont="1" applyBorder="1" applyAlignment="1" applyProtection="1">
      <alignment horizontal="center" vertical="center"/>
    </xf>
    <xf numFmtId="2" fontId="10" fillId="0" borderId="5" xfId="4" applyNumberFormat="1" applyFont="1" applyBorder="1" applyAlignment="1" applyProtection="1">
      <alignment horizontal="center" vertical="center"/>
    </xf>
    <xf numFmtId="3" fontId="10" fillId="0" borderId="5" xfId="4" applyNumberFormat="1" applyFont="1" applyBorder="1" applyAlignment="1" applyProtection="1">
      <alignment horizontal="center" vertical="center"/>
    </xf>
    <xf numFmtId="0" fontId="10" fillId="0" borderId="2" xfId="4" applyFont="1" applyBorder="1" applyAlignment="1" applyProtection="1">
      <alignment horizontal="center" vertical="center"/>
    </xf>
    <xf numFmtId="1" fontId="10" fillId="0" borderId="1" xfId="4" applyNumberFormat="1" applyFont="1" applyBorder="1" applyAlignment="1" applyProtection="1">
      <alignment horizontal="center" vertical="center"/>
    </xf>
    <xf numFmtId="0" fontId="10" fillId="0" borderId="1" xfId="4" applyFont="1" applyBorder="1" applyAlignment="1" applyProtection="1">
      <alignment horizontal="center" vertical="center"/>
    </xf>
    <xf numFmtId="2" fontId="10" fillId="0" borderId="1" xfId="4" applyNumberFormat="1" applyFont="1" applyBorder="1" applyAlignment="1" applyProtection="1">
      <alignment horizontal="center" vertical="center"/>
    </xf>
    <xf numFmtId="3" fontId="10" fillId="0" borderId="1" xfId="4" applyNumberFormat="1" applyFont="1" applyBorder="1" applyAlignment="1" applyProtection="1">
      <alignment horizontal="center" vertical="center"/>
    </xf>
    <xf numFmtId="0" fontId="0" fillId="4" borderId="0" xfId="0" applyFill="1" applyAlignment="1">
      <alignment vertical="center"/>
    </xf>
    <xf numFmtId="0" fontId="0" fillId="4" borderId="0" xfId="0" applyFill="1" applyBorder="1" applyAlignment="1">
      <alignment vertical="center"/>
    </xf>
    <xf numFmtId="3" fontId="1" fillId="4" borderId="0" xfId="2" applyNumberFormat="1" applyFont="1" applyFill="1" applyBorder="1" applyAlignment="1" applyProtection="1">
      <alignment horizontal="center" vertical="center"/>
    </xf>
    <xf numFmtId="2" fontId="14" fillId="4" borderId="0" xfId="4" applyNumberFormat="1" applyFont="1" applyFill="1" applyBorder="1" applyAlignment="1" applyProtection="1">
      <alignment horizontal="center" vertical="center"/>
    </xf>
    <xf numFmtId="3" fontId="3" fillId="4" borderId="0" xfId="2" applyNumberFormat="1" applyFont="1" applyFill="1" applyBorder="1" applyAlignment="1" applyProtection="1">
      <alignment horizontal="center" vertical="center"/>
    </xf>
    <xf numFmtId="2" fontId="13" fillId="4" borderId="8" xfId="4" applyNumberFormat="1" applyFont="1" applyFill="1" applyBorder="1" applyAlignment="1" applyProtection="1">
      <alignment horizontal="center" vertical="center"/>
    </xf>
    <xf numFmtId="0" fontId="3" fillId="4" borderId="0" xfId="4" applyFont="1" applyFill="1" applyAlignment="1" applyProtection="1">
      <alignment vertical="center"/>
    </xf>
    <xf numFmtId="0" fontId="3" fillId="4" borderId="0" xfId="4" applyFont="1" applyFill="1" applyBorder="1" applyAlignment="1" applyProtection="1">
      <alignment horizontal="center" vertical="center"/>
    </xf>
    <xf numFmtId="1" fontId="5" fillId="4" borderId="0" xfId="4" applyNumberFormat="1" applyFont="1" applyFill="1" applyBorder="1" applyAlignment="1" applyProtection="1">
      <alignment horizontal="center" vertical="center"/>
    </xf>
    <xf numFmtId="0" fontId="29" fillId="4" borderId="0" xfId="4" applyFont="1" applyFill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0" xfId="4" applyFont="1" applyFill="1" applyAlignment="1" applyProtection="1">
      <alignment horizontal="center" vertical="center"/>
    </xf>
    <xf numFmtId="169" fontId="3" fillId="0" borderId="0" xfId="4" applyNumberFormat="1" applyFont="1" applyBorder="1" applyAlignment="1" applyProtection="1">
      <alignment horizontal="center" vertical="center"/>
      <protection locked="0"/>
    </xf>
    <xf numFmtId="0" fontId="16" fillId="2" borderId="0" xfId="4" applyFont="1" applyFill="1" applyAlignment="1" applyProtection="1">
      <alignment horizontal="left"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4" borderId="0" xfId="0" applyFill="1"/>
    <xf numFmtId="0" fontId="20" fillId="4" borderId="31" xfId="0" applyFont="1" applyFill="1" applyBorder="1"/>
    <xf numFmtId="1" fontId="20" fillId="4" borderId="19" xfId="0" applyNumberFormat="1" applyFont="1" applyFill="1" applyBorder="1" applyAlignment="1">
      <alignment horizontal="center"/>
    </xf>
    <xf numFmtId="3" fontId="1" fillId="0" borderId="1" xfId="4" applyNumberFormat="1" applyFont="1" applyBorder="1" applyAlignment="1" applyProtection="1">
      <alignment horizontal="center" vertical="center"/>
    </xf>
    <xf numFmtId="0" fontId="30" fillId="4" borderId="0" xfId="4" applyFont="1" applyFill="1" applyBorder="1" applyAlignment="1" applyProtection="1">
      <alignment horizontal="center" vertical="center"/>
    </xf>
    <xf numFmtId="3" fontId="1" fillId="0" borderId="5" xfId="4" applyNumberFormat="1" applyFont="1" applyBorder="1" applyAlignment="1" applyProtection="1">
      <alignment horizontal="center" vertical="center"/>
    </xf>
    <xf numFmtId="0" fontId="1" fillId="0" borderId="5" xfId="4" applyFont="1" applyBorder="1" applyAlignment="1" applyProtection="1">
      <alignment horizontal="center" vertical="center"/>
    </xf>
    <xf numFmtId="0" fontId="1" fillId="0" borderId="1" xfId="4" applyFont="1" applyBorder="1" applyAlignment="1" applyProtection="1">
      <alignment horizontal="center" vertical="center"/>
    </xf>
    <xf numFmtId="4" fontId="3" fillId="3" borderId="17" xfId="1" applyNumberFormat="1" applyFont="1" applyFill="1" applyBorder="1" applyAlignment="1" applyProtection="1">
      <alignment horizontal="center" vertical="center"/>
      <protection locked="0"/>
    </xf>
    <xf numFmtId="3" fontId="3" fillId="0" borderId="3" xfId="2" applyNumberFormat="1" applyFont="1" applyBorder="1" applyAlignment="1" applyProtection="1">
      <alignment horizontal="center" vertical="center"/>
    </xf>
    <xf numFmtId="3" fontId="1" fillId="0" borderId="24" xfId="4" applyNumberFormat="1" applyFont="1" applyBorder="1" applyAlignment="1" applyProtection="1">
      <alignment horizontal="center" vertical="center"/>
    </xf>
    <xf numFmtId="3" fontId="1" fillId="0" borderId="3" xfId="4" applyNumberFormat="1" applyFont="1" applyBorder="1" applyAlignment="1" applyProtection="1">
      <alignment horizontal="center" vertical="center"/>
    </xf>
    <xf numFmtId="4" fontId="1" fillId="4" borderId="0" xfId="4" applyNumberFormat="1" applyFont="1" applyFill="1" applyBorder="1" applyAlignment="1" applyProtection="1">
      <alignment horizontal="right" vertical="center"/>
    </xf>
    <xf numFmtId="37" fontId="31" fillId="4" borderId="0" xfId="1" applyNumberFormat="1" applyFont="1" applyFill="1" applyBorder="1" applyAlignment="1" applyProtection="1">
      <alignment horizontal="center" vertical="center"/>
    </xf>
    <xf numFmtId="0" fontId="30" fillId="4" borderId="0" xfId="4" applyFont="1" applyFill="1" applyBorder="1" applyAlignment="1" applyProtection="1">
      <alignment horizontal="left" vertical="center"/>
    </xf>
    <xf numFmtId="1" fontId="1" fillId="0" borderId="5" xfId="4" applyNumberFormat="1" applyFont="1" applyBorder="1" applyAlignment="1" applyProtection="1">
      <alignment horizontal="center" vertical="center"/>
    </xf>
    <xf numFmtId="1" fontId="1" fillId="0" borderId="1" xfId="4" applyNumberFormat="1" applyFont="1" applyBorder="1" applyAlignment="1" applyProtection="1">
      <alignment horizontal="center" vertical="center"/>
    </xf>
    <xf numFmtId="0" fontId="1" fillId="0" borderId="5" xfId="4" applyFont="1" applyBorder="1" applyAlignment="1" applyProtection="1">
      <alignment horizontal="center" vertical="center" wrapText="1"/>
    </xf>
    <xf numFmtId="3" fontId="1" fillId="0" borderId="34" xfId="4" applyNumberFormat="1" applyFont="1" applyBorder="1" applyAlignment="1" applyProtection="1">
      <alignment horizontal="center" vertical="center"/>
    </xf>
    <xf numFmtId="3" fontId="1" fillId="0" borderId="33" xfId="4" applyNumberFormat="1" applyFont="1" applyBorder="1" applyAlignment="1" applyProtection="1">
      <alignment horizontal="center" vertical="center"/>
    </xf>
    <xf numFmtId="3" fontId="3" fillId="0" borderId="35" xfId="1" applyNumberFormat="1" applyFont="1" applyBorder="1" applyAlignment="1" applyProtection="1">
      <alignment horizontal="center" vertical="center"/>
    </xf>
    <xf numFmtId="3" fontId="3" fillId="0" borderId="10" xfId="1" applyNumberFormat="1" applyFont="1" applyBorder="1" applyAlignment="1" applyProtection="1">
      <alignment horizontal="center" vertical="center"/>
    </xf>
    <xf numFmtId="0" fontId="3" fillId="4" borderId="0" xfId="0" applyFont="1" applyFill="1"/>
    <xf numFmtId="0" fontId="15" fillId="4" borderId="0" xfId="4" applyFont="1" applyFill="1" applyBorder="1" applyAlignment="1" applyProtection="1">
      <alignment vertical="center"/>
    </xf>
    <xf numFmtId="0" fontId="33" fillId="2" borderId="0" xfId="4" applyFont="1" applyFill="1" applyAlignment="1" applyProtection="1"/>
    <xf numFmtId="0" fontId="3" fillId="0" borderId="0" xfId="0" applyFont="1"/>
    <xf numFmtId="0" fontId="1" fillId="0" borderId="1" xfId="4" applyFont="1" applyBorder="1" applyAlignment="1" applyProtection="1">
      <alignment horizontal="center" vertical="center" wrapText="1"/>
    </xf>
    <xf numFmtId="0" fontId="0" fillId="4" borderId="0" xfId="0" applyFill="1" applyAlignment="1" applyProtection="1">
      <alignment vertical="center"/>
    </xf>
    <xf numFmtId="0" fontId="3" fillId="4" borderId="0" xfId="4" applyFont="1" applyFill="1" applyAlignment="1" applyProtection="1">
      <alignment horizontal="center" vertical="center"/>
    </xf>
    <xf numFmtId="1" fontId="3" fillId="4" borderId="0" xfId="4" applyNumberFormat="1" applyFont="1" applyFill="1" applyAlignment="1" applyProtection="1">
      <alignment horizontal="center" vertical="center"/>
    </xf>
    <xf numFmtId="2" fontId="3" fillId="4" borderId="0" xfId="4" applyNumberFormat="1" applyFont="1" applyFill="1" applyAlignment="1" applyProtection="1">
      <alignment horizontal="center" vertical="center"/>
    </xf>
    <xf numFmtId="3" fontId="3" fillId="4" borderId="0" xfId="4" applyNumberFormat="1" applyFont="1" applyFill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  <xf numFmtId="3" fontId="0" fillId="4" borderId="0" xfId="0" applyNumberFormat="1" applyFill="1" applyAlignment="1" applyProtection="1">
      <alignment vertical="center"/>
    </xf>
    <xf numFmtId="3" fontId="0" fillId="4" borderId="0" xfId="0" applyNumberFormat="1" applyFill="1" applyAlignment="1" applyProtection="1">
      <alignment horizontal="center" vertical="center"/>
    </xf>
    <xf numFmtId="4" fontId="0" fillId="4" borderId="0" xfId="0" applyNumberFormat="1" applyFill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3" fillId="2" borderId="0" xfId="0" applyFont="1" applyFill="1" applyAlignment="1" applyProtection="1">
      <alignment horizontal="center" vertical="center" wrapText="1"/>
    </xf>
    <xf numFmtId="1" fontId="4" fillId="2" borderId="0" xfId="4" applyNumberFormat="1" applyFont="1" applyFill="1" applyAlignment="1" applyProtection="1">
      <alignment horizontal="center" vertical="center"/>
    </xf>
    <xf numFmtId="2" fontId="3" fillId="2" borderId="0" xfId="0" applyNumberFormat="1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3" fontId="3" fillId="2" borderId="0" xfId="0" applyNumberFormat="1" applyFont="1" applyFill="1" applyAlignment="1" applyProtection="1">
      <alignment vertical="center"/>
    </xf>
    <xf numFmtId="3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horizontal="right" vertical="center"/>
    </xf>
    <xf numFmtId="2" fontId="23" fillId="2" borderId="0" xfId="4" applyNumberFormat="1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center" vertical="center"/>
    </xf>
    <xf numFmtId="0" fontId="3" fillId="0" borderId="0" xfId="4" applyFont="1" applyAlignment="1" applyProtection="1">
      <alignment horizontal="center" vertical="center"/>
    </xf>
    <xf numFmtId="1" fontId="3" fillId="2" borderId="0" xfId="0" applyNumberFormat="1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2" fontId="3" fillId="4" borderId="0" xfId="0" applyNumberFormat="1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right" vertical="center"/>
    </xf>
    <xf numFmtId="0" fontId="10" fillId="2" borderId="0" xfId="0" applyFont="1" applyFill="1" applyAlignment="1" applyProtection="1">
      <alignment horizontal="right" vertical="center"/>
    </xf>
    <xf numFmtId="3" fontId="10" fillId="0" borderId="21" xfId="0" applyNumberFormat="1" applyFont="1" applyFill="1" applyBorder="1" applyAlignment="1" applyProtection="1">
      <alignment horizontal="left" vertical="center"/>
    </xf>
    <xf numFmtId="3" fontId="0" fillId="4" borderId="21" xfId="0" applyNumberFormat="1" applyFill="1" applyBorder="1" applyAlignment="1" applyProtection="1">
      <alignment horizontal="left" vertical="center"/>
    </xf>
    <xf numFmtId="0" fontId="0" fillId="4" borderId="21" xfId="0" applyFill="1" applyBorder="1" applyAlignment="1" applyProtection="1">
      <alignment horizontal="left" vertical="center"/>
    </xf>
    <xf numFmtId="0" fontId="3" fillId="4" borderId="0" xfId="0" applyFont="1" applyFill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4" fontId="10" fillId="0" borderId="5" xfId="0" applyNumberFormat="1" applyFont="1" applyBorder="1" applyAlignment="1" applyProtection="1">
      <alignment horizontal="center" vertical="center"/>
    </xf>
    <xf numFmtId="4" fontId="10" fillId="0" borderId="6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4" fontId="1" fillId="0" borderId="1" xfId="0" applyNumberFormat="1" applyFont="1" applyBorder="1" applyAlignment="1" applyProtection="1">
      <alignment horizontal="center" vertical="center"/>
    </xf>
    <xf numFmtId="4" fontId="10" fillId="0" borderId="3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vertical="center"/>
    </xf>
    <xf numFmtId="0" fontId="3" fillId="0" borderId="12" xfId="4" quotePrefix="1" applyFont="1" applyBorder="1" applyAlignment="1" applyProtection="1">
      <alignment horizontal="center" vertical="center"/>
    </xf>
    <xf numFmtId="164" fontId="3" fillId="0" borderId="10" xfId="4" applyNumberFormat="1" applyFont="1" applyFill="1" applyBorder="1" applyAlignment="1" applyProtection="1">
      <alignment horizontal="center" vertical="center"/>
    </xf>
    <xf numFmtId="39" fontId="0" fillId="0" borderId="23" xfId="0" applyNumberFormat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0" fontId="0" fillId="4" borderId="32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13" xfId="4" quotePrefix="1" applyFont="1" applyBorder="1" applyAlignment="1" applyProtection="1">
      <alignment horizontal="center" vertical="center"/>
    </xf>
    <xf numFmtId="164" fontId="3" fillId="0" borderId="11" xfId="4" applyNumberFormat="1" applyFont="1" applyFill="1" applyBorder="1" applyAlignment="1" applyProtection="1">
      <alignment horizontal="center" vertical="center"/>
    </xf>
    <xf numFmtId="39" fontId="0" fillId="0" borderId="17" xfId="0" applyNumberFormat="1" applyBorder="1" applyAlignment="1" applyProtection="1">
      <alignment horizontal="center" vertical="center"/>
    </xf>
    <xf numFmtId="3" fontId="0" fillId="0" borderId="17" xfId="0" applyNumberFormat="1" applyBorder="1" applyAlignment="1" applyProtection="1">
      <alignment horizontal="center" vertical="center"/>
    </xf>
    <xf numFmtId="0" fontId="3" fillId="0" borderId="4" xfId="4" quotePrefix="1" applyFont="1" applyBorder="1" applyAlignment="1" applyProtection="1">
      <alignment horizontal="center" vertical="center"/>
    </xf>
    <xf numFmtId="164" fontId="3" fillId="0" borderId="17" xfId="4" applyNumberFormat="1" applyFont="1" applyFill="1" applyBorder="1" applyAlignment="1" applyProtection="1">
      <alignment horizontal="center" vertical="center"/>
    </xf>
    <xf numFmtId="0" fontId="0" fillId="4" borderId="30" xfId="0" applyFill="1" applyBorder="1" applyAlignment="1" applyProtection="1">
      <alignment vertical="center"/>
    </xf>
    <xf numFmtId="0" fontId="3" fillId="0" borderId="18" xfId="4" quotePrefix="1" applyFont="1" applyBorder="1" applyAlignment="1" applyProtection="1">
      <alignment horizontal="center" vertical="center"/>
    </xf>
    <xf numFmtId="0" fontId="3" fillId="0" borderId="1" xfId="4" applyFont="1" applyBorder="1" applyAlignment="1" applyProtection="1">
      <alignment horizontal="center" vertical="center"/>
    </xf>
    <xf numFmtId="1" fontId="3" fillId="0" borderId="1" xfId="4" applyNumberFormat="1" applyFont="1" applyBorder="1" applyAlignment="1" applyProtection="1">
      <alignment horizontal="center" vertical="center"/>
    </xf>
    <xf numFmtId="3" fontId="3" fillId="0" borderId="1" xfId="4" applyNumberFormat="1" applyFont="1" applyBorder="1" applyAlignment="1" applyProtection="1">
      <alignment horizontal="center" vertical="center"/>
    </xf>
    <xf numFmtId="1" fontId="3" fillId="0" borderId="16" xfId="4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43" fontId="3" fillId="0" borderId="1" xfId="1" applyBorder="1" applyAlignment="1" applyProtection="1">
      <alignment horizontal="right" vertical="center"/>
    </xf>
    <xf numFmtId="168" fontId="3" fillId="0" borderId="3" xfId="3" applyNumberFormat="1" applyBorder="1" applyAlignment="1" applyProtection="1">
      <alignment horizontal="right" vertical="center"/>
    </xf>
    <xf numFmtId="0" fontId="3" fillId="4" borderId="36" xfId="4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vertical="center"/>
    </xf>
    <xf numFmtId="0" fontId="0" fillId="4" borderId="0" xfId="0" applyFill="1" applyBorder="1" applyAlignment="1" applyProtection="1">
      <alignment horizontal="center" vertical="center"/>
    </xf>
    <xf numFmtId="2" fontId="1" fillId="4" borderId="0" xfId="0" applyNumberFormat="1" applyFont="1" applyFill="1" applyBorder="1" applyAlignment="1" applyProtection="1">
      <alignment horizontal="center" vertical="center"/>
    </xf>
    <xf numFmtId="3" fontId="0" fillId="4" borderId="0" xfId="0" applyNumberFormat="1" applyFill="1" applyBorder="1" applyAlignment="1" applyProtection="1">
      <alignment vertical="center"/>
    </xf>
    <xf numFmtId="3" fontId="1" fillId="4" borderId="0" xfId="0" applyNumberFormat="1" applyFont="1" applyFill="1" applyBorder="1" applyAlignment="1" applyProtection="1">
      <alignment horizontal="center" vertical="center"/>
    </xf>
    <xf numFmtId="4" fontId="0" fillId="4" borderId="0" xfId="0" applyNumberFormat="1" applyFill="1" applyBorder="1" applyAlignment="1" applyProtection="1">
      <alignment horizontal="right" vertical="center"/>
    </xf>
    <xf numFmtId="44" fontId="1" fillId="4" borderId="0" xfId="3" applyFont="1" applyFill="1" applyBorder="1" applyAlignment="1" applyProtection="1">
      <alignment horizontal="right" vertical="center"/>
    </xf>
    <xf numFmtId="0" fontId="11" fillId="4" borderId="0" xfId="4" applyFont="1" applyFill="1" applyAlignment="1" applyProtection="1">
      <alignment horizontal="center" vertical="center"/>
    </xf>
    <xf numFmtId="1" fontId="12" fillId="4" borderId="0" xfId="4" applyNumberFormat="1" applyFont="1" applyFill="1" applyBorder="1" applyAlignment="1" applyProtection="1">
      <alignment horizontal="center" vertical="center"/>
    </xf>
    <xf numFmtId="1" fontId="13" fillId="4" borderId="0" xfId="4" applyNumberFormat="1" applyFont="1" applyFill="1" applyBorder="1" applyAlignment="1" applyProtection="1">
      <alignment horizontal="center" vertical="center"/>
    </xf>
    <xf numFmtId="3" fontId="13" fillId="4" borderId="0" xfId="4" applyNumberFormat="1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right" vertical="center"/>
    </xf>
    <xf numFmtId="168" fontId="6" fillId="4" borderId="0" xfId="0" applyNumberFormat="1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center" vertical="center"/>
    </xf>
    <xf numFmtId="3" fontId="6" fillId="4" borderId="0" xfId="0" applyNumberFormat="1" applyFont="1" applyFill="1" applyBorder="1" applyAlignment="1" applyProtection="1">
      <alignment vertical="center"/>
    </xf>
    <xf numFmtId="3" fontId="6" fillId="4" borderId="0" xfId="0" applyNumberFormat="1" applyFont="1" applyFill="1" applyBorder="1" applyAlignment="1" applyProtection="1">
      <alignment horizontal="center" vertical="center"/>
    </xf>
    <xf numFmtId="4" fontId="31" fillId="4" borderId="0" xfId="0" applyNumberFormat="1" applyFont="1" applyFill="1" applyBorder="1" applyAlignment="1" applyProtection="1">
      <alignment horizontal="right" vertical="center"/>
    </xf>
    <xf numFmtId="168" fontId="31" fillId="4" borderId="0" xfId="3" applyNumberFormat="1" applyFont="1" applyFill="1" applyBorder="1" applyAlignment="1" applyProtection="1">
      <alignment horizontal="right" vertical="center"/>
    </xf>
    <xf numFmtId="0" fontId="21" fillId="4" borderId="7" xfId="4" applyFont="1" applyFill="1" applyBorder="1" applyAlignment="1" applyProtection="1">
      <alignment horizontal="left" vertical="center"/>
    </xf>
    <xf numFmtId="1" fontId="12" fillId="4" borderId="8" xfId="4" applyNumberFormat="1" applyFont="1" applyFill="1" applyBorder="1" applyAlignment="1" applyProtection="1">
      <alignment horizontal="center" vertical="center"/>
    </xf>
    <xf numFmtId="0" fontId="13" fillId="4" borderId="8" xfId="4" applyFont="1" applyFill="1" applyBorder="1" applyAlignment="1" applyProtection="1">
      <alignment vertical="center"/>
    </xf>
    <xf numFmtId="1" fontId="13" fillId="4" borderId="8" xfId="4" applyNumberFormat="1" applyFont="1" applyFill="1" applyBorder="1" applyAlignment="1" applyProtection="1">
      <alignment horizontal="center" vertical="center"/>
    </xf>
    <xf numFmtId="3" fontId="13" fillId="4" borderId="8" xfId="4" applyNumberFormat="1" applyFont="1" applyFill="1" applyBorder="1" applyAlignment="1" applyProtection="1">
      <alignment horizontal="center" vertical="center"/>
    </xf>
    <xf numFmtId="3" fontId="3" fillId="4" borderId="22" xfId="4" applyNumberFormat="1" applyFont="1" applyFill="1" applyBorder="1" applyAlignment="1" applyProtection="1">
      <alignment horizontal="center" vertical="center"/>
    </xf>
    <xf numFmtId="3" fontId="3" fillId="4" borderId="0" xfId="4" applyNumberFormat="1" applyFont="1" applyFill="1" applyBorder="1" applyAlignment="1" applyProtection="1">
      <alignment horizontal="center" vertical="center"/>
    </xf>
    <xf numFmtId="0" fontId="1" fillId="4" borderId="0" xfId="4" applyFont="1" applyFill="1" applyBorder="1" applyAlignment="1" applyProtection="1">
      <alignment horizontal="right" vertical="center"/>
    </xf>
    <xf numFmtId="168" fontId="3" fillId="4" borderId="0" xfId="0" applyNumberFormat="1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left" vertical="center"/>
    </xf>
    <xf numFmtId="44" fontId="3" fillId="4" borderId="0" xfId="3" applyFont="1" applyFill="1" applyBorder="1" applyAlignment="1" applyProtection="1">
      <alignment vertical="center"/>
    </xf>
    <xf numFmtId="0" fontId="24" fillId="4" borderId="0" xfId="4" applyFont="1" applyFill="1" applyBorder="1" applyAlignment="1" applyProtection="1">
      <alignment horizontal="left" vertical="center"/>
    </xf>
    <xf numFmtId="0" fontId="0" fillId="4" borderId="0" xfId="0" applyFill="1" applyBorder="1" applyAlignment="1" applyProtection="1">
      <alignment horizontal="left" vertical="center" indent="1"/>
    </xf>
    <xf numFmtId="4" fontId="31" fillId="4" borderId="0" xfId="0" applyNumberFormat="1" applyFont="1" applyFill="1" applyAlignment="1" applyProtection="1">
      <alignment horizontal="right" vertical="center"/>
    </xf>
    <xf numFmtId="164" fontId="3" fillId="4" borderId="0" xfId="4" applyNumberFormat="1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right" vertical="center"/>
    </xf>
    <xf numFmtId="165" fontId="3" fillId="4" borderId="0" xfId="5" applyNumberFormat="1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center"/>
    </xf>
    <xf numFmtId="3" fontId="6" fillId="4" borderId="0" xfId="0" applyNumberFormat="1" applyFont="1" applyFill="1" applyAlignment="1" applyProtection="1">
      <alignment horizontal="center" vertical="center"/>
    </xf>
    <xf numFmtId="0" fontId="31" fillId="4" borderId="0" xfId="0" applyFont="1" applyFill="1" applyAlignment="1" applyProtection="1">
      <alignment horizontal="right" vertical="center"/>
    </xf>
    <xf numFmtId="172" fontId="6" fillId="4" borderId="0" xfId="3" applyNumberFormat="1" applyFont="1" applyFill="1" applyBorder="1" applyAlignment="1" applyProtection="1">
      <alignment vertical="center"/>
    </xf>
    <xf numFmtId="172" fontId="6" fillId="4" borderId="0" xfId="3" applyNumberFormat="1" applyFont="1" applyFill="1" applyAlignment="1" applyProtection="1">
      <alignment vertical="center"/>
    </xf>
    <xf numFmtId="172" fontId="30" fillId="4" borderId="0" xfId="3" applyNumberFormat="1" applyFont="1" applyFill="1" applyAlignment="1" applyProtection="1">
      <alignment horizontal="right" vertical="center"/>
    </xf>
    <xf numFmtId="170" fontId="30" fillId="4" borderId="0" xfId="3" applyNumberFormat="1" applyFont="1" applyFill="1" applyAlignment="1" applyProtection="1">
      <alignment vertical="center"/>
    </xf>
    <xf numFmtId="0" fontId="13" fillId="4" borderId="0" xfId="4" applyFont="1" applyFill="1" applyAlignment="1" applyProtection="1">
      <alignment horizontal="center" vertical="center"/>
    </xf>
    <xf numFmtId="0" fontId="13" fillId="4" borderId="0" xfId="4" applyFont="1" applyFill="1" applyAlignment="1" applyProtection="1">
      <alignment vertical="center"/>
    </xf>
    <xf numFmtId="1" fontId="13" fillId="4" borderId="0" xfId="0" applyNumberFormat="1" applyFont="1" applyFill="1" applyAlignment="1" applyProtection="1">
      <alignment horizontal="center" vertical="center"/>
    </xf>
    <xf numFmtId="2" fontId="13" fillId="4" borderId="0" xfId="0" applyNumberFormat="1" applyFont="1" applyFill="1" applyAlignment="1" applyProtection="1">
      <alignment horizontal="center" vertical="center"/>
    </xf>
    <xf numFmtId="3" fontId="13" fillId="4" borderId="0" xfId="0" applyNumberFormat="1" applyFont="1" applyFill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vertical="center"/>
    </xf>
    <xf numFmtId="0" fontId="21" fillId="4" borderId="0" xfId="4" applyFont="1" applyFill="1" applyBorder="1" applyAlignment="1" applyProtection="1">
      <alignment horizontal="center" vertical="center"/>
    </xf>
    <xf numFmtId="1" fontId="10" fillId="4" borderId="0" xfId="4" applyNumberFormat="1" applyFont="1" applyFill="1" applyBorder="1" applyAlignment="1" applyProtection="1">
      <alignment horizontal="left" vertical="center"/>
    </xf>
    <xf numFmtId="0" fontId="13" fillId="4" borderId="0" xfId="4" applyFont="1" applyFill="1" applyBorder="1" applyAlignment="1" applyProtection="1">
      <alignment vertical="center"/>
    </xf>
    <xf numFmtId="1" fontId="3" fillId="4" borderId="0" xfId="4" applyNumberFormat="1" applyFont="1" applyFill="1" applyBorder="1" applyAlignment="1" applyProtection="1">
      <alignment horizontal="center" vertical="center"/>
    </xf>
    <xf numFmtId="2" fontId="3" fillId="4" borderId="0" xfId="4" applyNumberFormat="1" applyFont="1" applyFill="1" applyBorder="1" applyAlignment="1" applyProtection="1">
      <alignment horizontal="center" vertical="center"/>
    </xf>
    <xf numFmtId="166" fontId="6" fillId="4" borderId="0" xfId="3" applyNumberFormat="1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left" vertical="center"/>
    </xf>
    <xf numFmtId="3" fontId="0" fillId="4" borderId="0" xfId="0" applyNumberFormat="1" applyFill="1" applyBorder="1" applyAlignment="1" applyProtection="1">
      <alignment horizontal="left" vertical="center"/>
    </xf>
    <xf numFmtId="0" fontId="18" fillId="4" borderId="0" xfId="0" applyFont="1" applyFill="1" applyBorder="1" applyAlignment="1" applyProtection="1">
      <alignment horizontal="right" vertical="center"/>
    </xf>
    <xf numFmtId="173" fontId="18" fillId="4" borderId="0" xfId="1" applyNumberFormat="1" applyFont="1" applyFill="1" applyBorder="1" applyAlignment="1" applyProtection="1">
      <alignment horizontal="right" vertical="center"/>
    </xf>
    <xf numFmtId="0" fontId="32" fillId="4" borderId="0" xfId="0" applyFont="1" applyFill="1" applyAlignment="1" applyProtection="1">
      <alignment vertical="center"/>
    </xf>
    <xf numFmtId="0" fontId="6" fillId="4" borderId="0" xfId="4" applyFont="1" applyFill="1" applyBorder="1" applyAlignment="1" applyProtection="1">
      <alignment horizontal="center" vertical="center"/>
    </xf>
    <xf numFmtId="1" fontId="13" fillId="4" borderId="0" xfId="0" applyNumberFormat="1" applyFont="1" applyFill="1" applyBorder="1" applyAlignment="1" applyProtection="1">
      <alignment horizontal="center" vertical="center"/>
    </xf>
    <xf numFmtId="2" fontId="13" fillId="4" borderId="0" xfId="0" applyNumberFormat="1" applyFont="1" applyFill="1" applyBorder="1" applyAlignment="1" applyProtection="1">
      <alignment horizontal="center" vertical="center"/>
    </xf>
    <xf numFmtId="3" fontId="13" fillId="4" borderId="0" xfId="0" applyNumberFormat="1" applyFont="1" applyFill="1" applyBorder="1" applyAlignment="1" applyProtection="1">
      <alignment vertical="center"/>
    </xf>
    <xf numFmtId="44" fontId="6" fillId="4" borderId="0" xfId="3" applyNumberFormat="1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right" vertical="center"/>
    </xf>
    <xf numFmtId="1" fontId="6" fillId="4" borderId="0" xfId="5" applyNumberFormat="1" applyFont="1" applyFill="1" applyBorder="1" applyAlignment="1" applyProtection="1">
      <alignment horizontal="right" vertical="center"/>
    </xf>
    <xf numFmtId="0" fontId="3" fillId="4" borderId="0" xfId="0" applyFont="1" applyFill="1" applyAlignment="1" applyProtection="1">
      <alignment vertical="center"/>
    </xf>
    <xf numFmtId="1" fontId="0" fillId="4" borderId="0" xfId="0" applyNumberFormat="1" applyFill="1" applyAlignment="1" applyProtection="1">
      <alignment horizontal="center" vertical="center"/>
    </xf>
    <xf numFmtId="2" fontId="0" fillId="4" borderId="0" xfId="0" applyNumberFormat="1" applyFill="1" applyAlignment="1" applyProtection="1">
      <alignment horizontal="center" vertical="center"/>
    </xf>
    <xf numFmtId="3" fontId="0" fillId="4" borderId="0" xfId="0" applyNumberForma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right" vertical="center"/>
    </xf>
    <xf numFmtId="167" fontId="6" fillId="4" borderId="0" xfId="3" applyNumberFormat="1" applyFont="1" applyFill="1" applyBorder="1" applyAlignment="1" applyProtection="1">
      <alignment horizontal="center" vertical="center"/>
    </xf>
    <xf numFmtId="2" fontId="10" fillId="4" borderId="0" xfId="0" applyNumberFormat="1" applyFont="1" applyFill="1" applyBorder="1" applyAlignment="1" applyProtection="1">
      <alignment horizontal="center" vertical="center"/>
    </xf>
    <xf numFmtId="170" fontId="3" fillId="4" borderId="0" xfId="3" applyNumberFormat="1" applyFont="1" applyFill="1" applyBorder="1" applyAlignment="1" applyProtection="1">
      <alignment horizontal="center" vertical="center"/>
    </xf>
    <xf numFmtId="0" fontId="3" fillId="4" borderId="0" xfId="4" applyFont="1" applyFill="1" applyBorder="1" applyAlignment="1" applyProtection="1">
      <alignment vertical="center"/>
    </xf>
    <xf numFmtId="164" fontId="31" fillId="4" borderId="0" xfId="4" applyNumberFormat="1" applyFont="1" applyFill="1" applyBorder="1" applyAlignment="1" applyProtection="1">
      <alignment horizontal="center" vertical="center"/>
    </xf>
    <xf numFmtId="168" fontId="6" fillId="4" borderId="0" xfId="0" applyNumberFormat="1" applyFont="1" applyFill="1" applyBorder="1" applyAlignment="1" applyProtection="1">
      <alignment horizontal="center" vertical="center"/>
    </xf>
    <xf numFmtId="3" fontId="7" fillId="4" borderId="0" xfId="4" applyNumberFormat="1" applyFont="1" applyFill="1" applyBorder="1" applyAlignment="1" applyProtection="1">
      <alignment horizontal="center" vertical="center"/>
    </xf>
    <xf numFmtId="0" fontId="8" fillId="4" borderId="0" xfId="4" applyFont="1" applyFill="1" applyBorder="1" applyAlignment="1" applyProtection="1">
      <alignment horizontal="center" vertical="center"/>
    </xf>
    <xf numFmtId="1" fontId="0" fillId="4" borderId="0" xfId="0" applyNumberFormat="1" applyFill="1" applyBorder="1" applyAlignment="1" applyProtection="1">
      <alignment horizontal="center" vertical="center"/>
    </xf>
    <xf numFmtId="2" fontId="7" fillId="4" borderId="0" xfId="4" applyNumberFormat="1" applyFont="1" applyFill="1" applyBorder="1" applyAlignment="1" applyProtection="1">
      <alignment horizontal="center" vertical="center"/>
    </xf>
    <xf numFmtId="170" fontId="9" fillId="4" borderId="0" xfId="3" applyNumberFormat="1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vertical="center"/>
    </xf>
    <xf numFmtId="0" fontId="10" fillId="4" borderId="0" xfId="4" applyFont="1" applyFill="1" applyBorder="1" applyAlignment="1" applyProtection="1">
      <alignment vertical="center"/>
    </xf>
    <xf numFmtId="0" fontId="10" fillId="4" borderId="0" xfId="4" applyFont="1" applyFill="1" applyBorder="1" applyAlignment="1" applyProtection="1">
      <alignment horizontal="right" vertical="center"/>
    </xf>
    <xf numFmtId="0" fontId="3" fillId="0" borderId="0" xfId="4" applyFont="1" applyBorder="1" applyAlignment="1" applyProtection="1">
      <alignment horizontal="center" vertical="center"/>
    </xf>
    <xf numFmtId="1" fontId="3" fillId="0" borderId="0" xfId="4" applyNumberFormat="1" applyFont="1" applyAlignment="1" applyProtection="1">
      <alignment horizontal="center" vertical="center"/>
    </xf>
    <xf numFmtId="0" fontId="3" fillId="0" borderId="0" xfId="4" applyFont="1" applyAlignment="1" applyProtection="1">
      <alignment vertical="center"/>
    </xf>
    <xf numFmtId="2" fontId="3" fillId="0" borderId="0" xfId="4" applyNumberFormat="1" applyFont="1" applyAlignment="1" applyProtection="1">
      <alignment horizontal="center" vertical="center"/>
    </xf>
    <xf numFmtId="3" fontId="3" fillId="0" borderId="0" xfId="4" applyNumberFormat="1" applyFont="1" applyAlignment="1" applyProtection="1">
      <alignment horizontal="center" vertical="center"/>
    </xf>
    <xf numFmtId="3" fontId="3" fillId="0" borderId="0" xfId="4" applyNumberFormat="1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3" fontId="0" fillId="0" borderId="0" xfId="0" applyNumberFormat="1" applyFill="1" applyBorder="1" applyAlignment="1" applyProtection="1">
      <alignment vertical="center"/>
    </xf>
    <xf numFmtId="3" fontId="0" fillId="0" borderId="0" xfId="0" applyNumberForma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</xf>
    <xf numFmtId="4" fontId="0" fillId="0" borderId="0" xfId="0" applyNumberForma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3" fontId="0" fillId="0" borderId="0" xfId="0" quotePrefix="1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0" fontId="3" fillId="0" borderId="0" xfId="4" applyFont="1" applyBorder="1" applyAlignment="1" applyProtection="1">
      <alignment vertical="center"/>
    </xf>
    <xf numFmtId="0" fontId="26" fillId="0" borderId="0" xfId="4" applyFont="1" applyFill="1" applyBorder="1" applyAlignment="1" applyProtection="1">
      <alignment horizontal="center" vertical="center"/>
    </xf>
    <xf numFmtId="1" fontId="22" fillId="0" borderId="0" xfId="4" applyNumberFormat="1" applyFont="1" applyBorder="1" applyAlignment="1" applyProtection="1">
      <alignment horizontal="center" vertical="center"/>
    </xf>
    <xf numFmtId="1" fontId="0" fillId="0" borderId="0" xfId="0" applyNumberFormat="1" applyBorder="1" applyAlignment="1" applyProtection="1">
      <alignment horizontal="center" vertical="center"/>
    </xf>
    <xf numFmtId="2" fontId="0" fillId="0" borderId="0" xfId="0" applyNumberFormat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vertical="center"/>
    </xf>
    <xf numFmtId="1" fontId="3" fillId="0" borderId="0" xfId="4" applyNumberFormat="1" applyFont="1" applyBorder="1" applyAlignment="1" applyProtection="1">
      <alignment horizontal="center" vertical="center"/>
    </xf>
    <xf numFmtId="1" fontId="0" fillId="3" borderId="18" xfId="1" applyNumberFormat="1" applyFont="1" applyFill="1" applyBorder="1" applyAlignment="1" applyProtection="1">
      <alignment horizontal="center" vertical="center"/>
      <protection locked="0"/>
    </xf>
    <xf numFmtId="1" fontId="0" fillId="3" borderId="18" xfId="0" applyNumberFormat="1" applyFill="1" applyBorder="1" applyAlignment="1" applyProtection="1">
      <alignment horizontal="center" vertical="center"/>
      <protection locked="0"/>
    </xf>
    <xf numFmtId="37" fontId="3" fillId="3" borderId="19" xfId="4" applyNumberFormat="1" applyFont="1" applyFill="1" applyBorder="1" applyAlignment="1" applyProtection="1">
      <alignment horizontal="center" vertical="center"/>
      <protection locked="0"/>
    </xf>
    <xf numFmtId="171" fontId="0" fillId="3" borderId="18" xfId="1" applyNumberFormat="1" applyFont="1" applyFill="1" applyBorder="1" applyAlignment="1" applyProtection="1">
      <alignment horizontal="center" vertical="center"/>
      <protection locked="0"/>
    </xf>
    <xf numFmtId="39" fontId="0" fillId="3" borderId="10" xfId="1" applyNumberFormat="1" applyFont="1" applyFill="1" applyBorder="1" applyAlignment="1" applyProtection="1">
      <alignment horizontal="center" vertical="center"/>
      <protection locked="0"/>
    </xf>
    <xf numFmtId="39" fontId="0" fillId="3" borderId="18" xfId="1" applyNumberFormat="1" applyFont="1" applyFill="1" applyBorder="1" applyAlignment="1" applyProtection="1">
      <alignment horizontal="center" vertical="center"/>
      <protection locked="0"/>
    </xf>
    <xf numFmtId="168" fontId="31" fillId="3" borderId="0" xfId="3" applyNumberFormat="1" applyFont="1" applyFill="1" applyBorder="1" applyAlignment="1" applyProtection="1">
      <alignment horizontal="right" vertical="center"/>
      <protection locked="0"/>
    </xf>
    <xf numFmtId="10" fontId="31" fillId="3" borderId="21" xfId="5" applyNumberFormat="1" applyFont="1" applyFill="1" applyBorder="1" applyAlignment="1" applyProtection="1">
      <alignment horizontal="right" vertical="center"/>
      <protection locked="0"/>
    </xf>
    <xf numFmtId="0" fontId="0" fillId="4" borderId="0" xfId="0" applyFill="1" applyAlignment="1"/>
    <xf numFmtId="0" fontId="0" fillId="4" borderId="0" xfId="0" applyFill="1" applyAlignment="1">
      <alignment horizontal="left"/>
    </xf>
    <xf numFmtId="0" fontId="0" fillId="0" borderId="0" xfId="0" applyProtection="1"/>
    <xf numFmtId="0" fontId="3" fillId="0" borderId="0" xfId="0" applyFont="1" applyProtection="1"/>
    <xf numFmtId="0" fontId="0" fillId="4" borderId="39" xfId="0" applyFill="1" applyBorder="1" applyAlignment="1" applyProtection="1">
      <alignment vertical="center"/>
    </xf>
    <xf numFmtId="0" fontId="0" fillId="4" borderId="40" xfId="0" applyFill="1" applyBorder="1" applyAlignment="1" applyProtection="1">
      <alignment vertical="center"/>
    </xf>
    <xf numFmtId="0" fontId="3" fillId="4" borderId="41" xfId="0" applyFont="1" applyFill="1" applyBorder="1" applyAlignment="1" applyProtection="1">
      <alignment horizontal="center" vertical="center"/>
    </xf>
    <xf numFmtId="0" fontId="3" fillId="4" borderId="42" xfId="0" applyFont="1" applyFill="1" applyBorder="1" applyAlignment="1" applyProtection="1">
      <alignment horizontal="center" vertical="center"/>
    </xf>
    <xf numFmtId="1" fontId="0" fillId="3" borderId="10" xfId="1" applyNumberFormat="1" applyFont="1" applyFill="1" applyBorder="1" applyAlignment="1" applyProtection="1">
      <alignment horizontal="center" vertical="center"/>
      <protection locked="0"/>
    </xf>
    <xf numFmtId="1" fontId="0" fillId="3" borderId="17" xfId="1" applyNumberFormat="1" applyFont="1" applyFill="1" applyBorder="1" applyAlignment="1" applyProtection="1">
      <alignment horizontal="center" vertical="center"/>
      <protection locked="0"/>
    </xf>
    <xf numFmtId="39" fontId="0" fillId="3" borderId="11" xfId="1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left" vertical="center" indent="1"/>
    </xf>
    <xf numFmtId="0" fontId="20" fillId="0" borderId="27" xfId="0" applyFont="1" applyBorder="1" applyAlignment="1" applyProtection="1">
      <alignment horizontal="center" vertical="center"/>
    </xf>
    <xf numFmtId="0" fontId="20" fillId="0" borderId="28" xfId="0" applyFont="1" applyBorder="1" applyAlignment="1" applyProtection="1">
      <alignment horizontal="center" vertical="center"/>
    </xf>
    <xf numFmtId="0" fontId="24" fillId="3" borderId="29" xfId="4" applyFont="1" applyFill="1" applyBorder="1" applyAlignment="1" applyProtection="1">
      <alignment horizontal="left" vertical="top" wrapText="1"/>
      <protection locked="0"/>
    </xf>
    <xf numFmtId="0" fontId="24" fillId="3" borderId="0" xfId="4" applyFont="1" applyFill="1" applyBorder="1" applyAlignment="1" applyProtection="1">
      <alignment horizontal="left" vertical="top"/>
      <protection locked="0"/>
    </xf>
    <xf numFmtId="0" fontId="24" fillId="3" borderId="15" xfId="4" applyFont="1" applyFill="1" applyBorder="1" applyAlignment="1" applyProtection="1">
      <alignment horizontal="left" vertical="top"/>
      <protection locked="0"/>
    </xf>
    <xf numFmtId="0" fontId="24" fillId="3" borderId="29" xfId="4" applyFont="1" applyFill="1" applyBorder="1" applyAlignment="1" applyProtection="1">
      <alignment horizontal="left" vertical="top"/>
      <protection locked="0"/>
    </xf>
    <xf numFmtId="0" fontId="24" fillId="3" borderId="14" xfId="4" applyFont="1" applyFill="1" applyBorder="1" applyAlignment="1" applyProtection="1">
      <alignment horizontal="left" vertical="top"/>
      <protection locked="0"/>
    </xf>
    <xf numFmtId="0" fontId="24" fillId="3" borderId="9" xfId="4" applyFont="1" applyFill="1" applyBorder="1" applyAlignment="1" applyProtection="1">
      <alignment horizontal="left" vertical="top"/>
      <protection locked="0"/>
    </xf>
    <xf numFmtId="0" fontId="24" fillId="3" borderId="25" xfId="4" applyFont="1" applyFill="1" applyBorder="1" applyAlignment="1" applyProtection="1">
      <alignment horizontal="left" vertical="top"/>
      <protection locked="0"/>
    </xf>
    <xf numFmtId="0" fontId="28" fillId="3" borderId="26" xfId="0" applyFont="1" applyFill="1" applyBorder="1" applyAlignment="1" applyProtection="1">
      <alignment horizontal="center" vertical="center"/>
    </xf>
    <xf numFmtId="0" fontId="28" fillId="3" borderId="27" xfId="0" applyFont="1" applyFill="1" applyBorder="1" applyAlignment="1" applyProtection="1">
      <alignment horizontal="center" vertical="center"/>
    </xf>
    <xf numFmtId="0" fontId="28" fillId="3" borderId="28" xfId="0" applyFont="1" applyFill="1" applyBorder="1" applyAlignment="1" applyProtection="1">
      <alignment horizontal="center" vertical="center"/>
    </xf>
    <xf numFmtId="0" fontId="1" fillId="0" borderId="23" xfId="4" applyFont="1" applyBorder="1" applyAlignment="1" applyProtection="1">
      <alignment horizontal="center" vertical="center" wrapText="1"/>
    </xf>
    <xf numFmtId="0" fontId="1" fillId="0" borderId="1" xfId="4" applyFont="1" applyBorder="1" applyAlignment="1" applyProtection="1">
      <alignment horizontal="center" vertical="center" wrapText="1"/>
    </xf>
    <xf numFmtId="0" fontId="23" fillId="3" borderId="9" xfId="4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20" fillId="0" borderId="26" xfId="4" applyFont="1" applyBorder="1" applyAlignment="1" applyProtection="1">
      <alignment horizontal="center" vertical="center"/>
    </xf>
    <xf numFmtId="0" fontId="20" fillId="0" borderId="27" xfId="4" applyFont="1" applyBorder="1" applyAlignment="1" applyProtection="1">
      <alignment horizontal="center" vertical="center"/>
    </xf>
    <xf numFmtId="0" fontId="20" fillId="0" borderId="28" xfId="4" applyFont="1" applyBorder="1" applyAlignment="1" applyProtection="1">
      <alignment horizontal="center" vertical="center"/>
    </xf>
    <xf numFmtId="0" fontId="3" fillId="0" borderId="37" xfId="4" applyFont="1" applyBorder="1" applyAlignment="1" applyProtection="1">
      <alignment horizontal="center" vertical="center"/>
    </xf>
    <xf numFmtId="0" fontId="3" fillId="0" borderId="38" xfId="4" applyFont="1" applyBorder="1" applyAlignment="1" applyProtection="1">
      <alignment horizontal="center" vertical="center"/>
    </xf>
    <xf numFmtId="0" fontId="33" fillId="2" borderId="21" xfId="4" applyFont="1" applyFill="1" applyBorder="1" applyAlignment="1" applyProtection="1">
      <alignment horizontal="left" vertical="top" wrapText="1"/>
    </xf>
  </cellXfs>
  <cellStyles count="7">
    <cellStyle name="Comma" xfId="1" builtinId="3"/>
    <cellStyle name="Comma_NASW110 (2)" xfId="2"/>
    <cellStyle name="Currency" xfId="3" builtinId="4"/>
    <cellStyle name="Normal" xfId="0" builtinId="0"/>
    <cellStyle name="Normal 3" xfId="6"/>
    <cellStyle name="Normal_NASW110 (2)" xfId="4"/>
    <cellStyle name="Percent" xfId="5" builtinId="5"/>
  </cellStyles>
  <dxfs count="4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85725</xdr:rowOff>
    </xdr:from>
    <xdr:to>
      <xdr:col>4</xdr:col>
      <xdr:colOff>734866</xdr:colOff>
      <xdr:row>2</xdr:row>
      <xdr:rowOff>284069</xdr:rowOff>
    </xdr:to>
    <xdr:pic>
      <xdr:nvPicPr>
        <xdr:cNvPr id="2058" name="Picture 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33051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24</xdr:row>
      <xdr:rowOff>68580</xdr:rowOff>
    </xdr:from>
    <xdr:to>
      <xdr:col>6</xdr:col>
      <xdr:colOff>480680</xdr:colOff>
      <xdr:row>36</xdr:row>
      <xdr:rowOff>138616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590800"/>
          <a:ext cx="6896720" cy="20817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I109"/>
  <sheetViews>
    <sheetView tabSelected="1" zoomScale="70" zoomScaleNormal="70" workbookViewId="0">
      <selection activeCell="L11" sqref="L11"/>
    </sheetView>
  </sheetViews>
  <sheetFormatPr defaultColWidth="9.109375" defaultRowHeight="13.2" zeroHeight="1"/>
  <cols>
    <col min="1" max="1" width="8" style="63" customWidth="1"/>
    <col min="2" max="2" width="5.6640625" style="1" customWidth="1"/>
    <col min="3" max="3" width="8.33203125" style="2" customWidth="1"/>
    <col min="4" max="4" width="24.77734375" style="2" customWidth="1"/>
    <col min="5" max="5" width="25" style="1" customWidth="1"/>
    <col min="6" max="6" width="8.6640625" style="3" customWidth="1"/>
    <col min="7" max="7" width="12.5546875" style="3" customWidth="1"/>
    <col min="8" max="8" width="16.33203125" style="2" customWidth="1"/>
    <col min="9" max="9" width="7.6640625" style="3" customWidth="1"/>
    <col min="10" max="10" width="8.109375" style="4" customWidth="1"/>
    <col min="11" max="12" width="7.6640625" style="5" customWidth="1"/>
    <col min="13" max="14" width="12" style="5" customWidth="1"/>
    <col min="15" max="15" width="16.77734375" style="5" customWidth="1"/>
    <col min="16" max="16" width="8.6640625" style="6" customWidth="1"/>
    <col min="17" max="17" width="31" style="6" customWidth="1"/>
    <col min="18" max="18" width="10.33203125" style="7" customWidth="1"/>
    <col min="19" max="19" width="9" style="7" customWidth="1"/>
    <col min="20" max="20" width="10.33203125" style="7" customWidth="1"/>
    <col min="21" max="21" width="8.6640625" style="79" customWidth="1"/>
    <col min="22" max="23" width="12.44140625" style="8" customWidth="1"/>
    <col min="24" max="24" width="10.6640625" style="47" customWidth="1"/>
    <col min="25" max="25" width="17.44140625" style="47" customWidth="1"/>
    <col min="26" max="26" width="26.33203125" style="63" customWidth="1"/>
    <col min="27" max="262" width="0" style="6" hidden="1" customWidth="1"/>
    <col min="263" max="16384" width="9.109375" style="6"/>
  </cols>
  <sheetData>
    <row r="1" spans="1:269" ht="13.8" thickBot="1">
      <c r="A1" s="107"/>
      <c r="B1" s="108"/>
      <c r="C1" s="69"/>
      <c r="D1" s="69"/>
      <c r="E1" s="108"/>
      <c r="F1" s="109"/>
      <c r="G1" s="109"/>
      <c r="H1" s="69"/>
      <c r="I1" s="109"/>
      <c r="J1" s="110"/>
      <c r="K1" s="111"/>
      <c r="L1" s="111"/>
      <c r="M1" s="111"/>
      <c r="N1" s="111"/>
      <c r="O1" s="111"/>
      <c r="P1" s="107"/>
      <c r="Q1" s="107"/>
      <c r="R1" s="112"/>
      <c r="S1" s="112"/>
      <c r="T1" s="112"/>
      <c r="U1" s="113"/>
      <c r="V1" s="114"/>
      <c r="W1" s="114"/>
      <c r="X1" s="115"/>
      <c r="Y1" s="115"/>
      <c r="Z1" s="107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  <c r="EL1" s="116"/>
      <c r="EM1" s="116"/>
      <c r="EN1" s="116"/>
      <c r="EO1" s="116"/>
      <c r="EP1" s="116"/>
      <c r="EQ1" s="116"/>
      <c r="ER1" s="116"/>
      <c r="ES1" s="116"/>
      <c r="ET1" s="116"/>
      <c r="EU1" s="116"/>
      <c r="EV1" s="116"/>
      <c r="EW1" s="116"/>
      <c r="EX1" s="116"/>
      <c r="EY1" s="116"/>
      <c r="EZ1" s="116"/>
      <c r="FA1" s="116"/>
      <c r="FB1" s="116"/>
      <c r="FC1" s="116"/>
      <c r="FD1" s="116"/>
      <c r="FE1" s="116"/>
      <c r="FF1" s="116"/>
      <c r="FG1" s="116"/>
      <c r="FH1" s="116"/>
      <c r="FI1" s="116"/>
      <c r="FJ1" s="116"/>
      <c r="FK1" s="116"/>
      <c r="FL1" s="116"/>
      <c r="FM1" s="116"/>
      <c r="FN1" s="116"/>
      <c r="FO1" s="116"/>
      <c r="FP1" s="116"/>
      <c r="FQ1" s="116"/>
      <c r="FR1" s="116"/>
      <c r="FS1" s="116"/>
      <c r="FT1" s="116"/>
      <c r="FU1" s="116"/>
      <c r="FV1" s="116"/>
      <c r="FW1" s="116"/>
      <c r="FX1" s="116"/>
      <c r="FY1" s="116"/>
      <c r="FZ1" s="116"/>
      <c r="GA1" s="116"/>
      <c r="GB1" s="116"/>
      <c r="GC1" s="116"/>
      <c r="GD1" s="116"/>
      <c r="GE1" s="116"/>
      <c r="GF1" s="116"/>
      <c r="GG1" s="116"/>
      <c r="GH1" s="116"/>
      <c r="GI1" s="116"/>
      <c r="GJ1" s="116"/>
      <c r="GK1" s="116"/>
      <c r="GL1" s="116"/>
      <c r="GM1" s="116"/>
      <c r="GN1" s="116"/>
      <c r="GO1" s="116"/>
      <c r="GP1" s="116"/>
      <c r="GQ1" s="116"/>
      <c r="GR1" s="116"/>
      <c r="GS1" s="116"/>
      <c r="GT1" s="116"/>
      <c r="GU1" s="116"/>
      <c r="GV1" s="116"/>
      <c r="GW1" s="116"/>
      <c r="GX1" s="116"/>
      <c r="GY1" s="116"/>
      <c r="GZ1" s="116"/>
      <c r="HA1" s="116"/>
      <c r="HB1" s="116"/>
      <c r="HC1" s="116"/>
      <c r="HD1" s="116"/>
      <c r="HE1" s="116"/>
      <c r="HF1" s="116"/>
      <c r="HG1" s="116"/>
      <c r="HH1" s="116"/>
      <c r="HI1" s="116"/>
      <c r="HJ1" s="116"/>
      <c r="HK1" s="116"/>
      <c r="HL1" s="116"/>
      <c r="HM1" s="116"/>
      <c r="HN1" s="116"/>
      <c r="HO1" s="116"/>
      <c r="HP1" s="116"/>
      <c r="HQ1" s="116"/>
      <c r="HR1" s="116"/>
      <c r="HS1" s="116"/>
      <c r="HT1" s="116"/>
      <c r="HU1" s="116"/>
      <c r="HV1" s="116"/>
      <c r="HW1" s="116"/>
      <c r="HX1" s="116"/>
      <c r="HY1" s="116"/>
      <c r="HZ1" s="116"/>
      <c r="IA1" s="116"/>
      <c r="IB1" s="116"/>
      <c r="IC1" s="116"/>
      <c r="ID1" s="116"/>
      <c r="IE1" s="116"/>
      <c r="IF1" s="116"/>
      <c r="IG1" s="116"/>
      <c r="IH1" s="116"/>
      <c r="II1" s="116"/>
      <c r="IJ1" s="116"/>
      <c r="IK1" s="116"/>
      <c r="IL1" s="116"/>
      <c r="IM1" s="116"/>
      <c r="IN1" s="116"/>
      <c r="IO1" s="116"/>
      <c r="IP1" s="116"/>
      <c r="IQ1" s="116"/>
      <c r="IR1" s="116"/>
      <c r="IS1" s="116"/>
      <c r="IT1" s="116"/>
      <c r="IU1" s="116"/>
      <c r="IV1" s="116"/>
      <c r="IW1" s="116"/>
      <c r="IX1" s="116"/>
      <c r="IY1" s="116"/>
      <c r="IZ1" s="116"/>
      <c r="JA1" s="116"/>
      <c r="JB1" s="116"/>
      <c r="JC1" s="116"/>
      <c r="JD1" s="116"/>
      <c r="JE1" s="116"/>
      <c r="JF1" s="116"/>
      <c r="JG1" s="116"/>
      <c r="JH1" s="116"/>
      <c r="JI1" s="116"/>
    </row>
    <row r="2" spans="1:269" ht="25.2" thickBot="1">
      <c r="A2" s="107"/>
      <c r="B2" s="117"/>
      <c r="C2" s="9"/>
      <c r="D2" s="9"/>
      <c r="E2" s="15"/>
      <c r="F2" s="11"/>
      <c r="G2" s="11"/>
      <c r="H2" s="12"/>
      <c r="I2" s="118"/>
      <c r="J2" s="119"/>
      <c r="K2" s="13"/>
      <c r="L2" s="13"/>
      <c r="M2" s="13" t="s">
        <v>79</v>
      </c>
      <c r="N2" s="13"/>
      <c r="O2" s="13"/>
      <c r="P2" s="120"/>
      <c r="Q2" s="120"/>
      <c r="R2" s="309" t="s">
        <v>18</v>
      </c>
      <c r="S2" s="310"/>
      <c r="T2" s="311"/>
      <c r="U2" s="121"/>
      <c r="V2" s="122"/>
      <c r="W2" s="122"/>
      <c r="X2" s="123"/>
      <c r="Y2" s="123"/>
      <c r="Z2" s="107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  <c r="EL2" s="116"/>
      <c r="EM2" s="116"/>
      <c r="EN2" s="116"/>
      <c r="EO2" s="116"/>
      <c r="EP2" s="116"/>
      <c r="EQ2" s="116"/>
      <c r="ER2" s="116"/>
      <c r="ES2" s="116"/>
      <c r="ET2" s="116"/>
      <c r="EU2" s="116"/>
      <c r="EV2" s="116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  <c r="FY2" s="116"/>
      <c r="FZ2" s="116"/>
      <c r="GA2" s="116"/>
      <c r="GB2" s="116"/>
      <c r="GC2" s="116"/>
      <c r="GD2" s="116"/>
      <c r="GE2" s="116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6"/>
      <c r="HB2" s="116"/>
      <c r="HC2" s="116"/>
      <c r="HD2" s="116"/>
      <c r="HE2" s="116"/>
      <c r="HF2" s="116"/>
      <c r="HG2" s="116"/>
      <c r="HH2" s="116"/>
      <c r="HI2" s="116"/>
      <c r="HJ2" s="116"/>
      <c r="HK2" s="116"/>
      <c r="HL2" s="116"/>
      <c r="HM2" s="116"/>
      <c r="HN2" s="116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6"/>
      <c r="IK2" s="116"/>
      <c r="IL2" s="116"/>
      <c r="IM2" s="116"/>
      <c r="IN2" s="116"/>
      <c r="IO2" s="116"/>
      <c r="IP2" s="116"/>
      <c r="IQ2" s="116"/>
      <c r="IR2" s="116"/>
      <c r="IS2" s="116"/>
      <c r="IT2" s="116"/>
      <c r="IU2" s="116"/>
      <c r="IV2" s="116"/>
      <c r="IW2" s="116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</row>
    <row r="3" spans="1:269" ht="24.6">
      <c r="A3" s="107"/>
      <c r="B3" s="14"/>
      <c r="C3" s="9"/>
      <c r="D3" s="9"/>
      <c r="E3" s="15"/>
      <c r="F3" s="11"/>
      <c r="G3" s="11"/>
      <c r="H3" s="12"/>
      <c r="I3" s="11"/>
      <c r="J3" s="124" t="s">
        <v>15</v>
      </c>
      <c r="K3" s="314"/>
      <c r="L3" s="314"/>
      <c r="M3" s="314"/>
      <c r="N3" s="314"/>
      <c r="O3" s="314"/>
      <c r="P3" s="314"/>
      <c r="Q3" s="120"/>
      <c r="R3" s="125"/>
      <c r="S3" s="125"/>
      <c r="T3" s="125"/>
      <c r="U3" s="121"/>
      <c r="V3" s="122"/>
      <c r="W3" s="122"/>
      <c r="X3" s="123"/>
      <c r="Y3" s="123"/>
      <c r="Z3" s="107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  <c r="EL3" s="116"/>
      <c r="EM3" s="116"/>
      <c r="EN3" s="116"/>
      <c r="EO3" s="116"/>
      <c r="EP3" s="116"/>
      <c r="EQ3" s="116"/>
      <c r="ER3" s="116"/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6"/>
      <c r="GB3" s="116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6"/>
      <c r="HB3" s="116"/>
      <c r="HC3" s="116"/>
      <c r="HD3" s="116"/>
      <c r="HE3" s="116"/>
      <c r="HF3" s="116"/>
      <c r="HG3" s="116"/>
      <c r="HH3" s="116"/>
      <c r="HI3" s="116"/>
      <c r="HJ3" s="116"/>
      <c r="HK3" s="116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6"/>
      <c r="IK3" s="116"/>
      <c r="IL3" s="116"/>
      <c r="IM3" s="116"/>
      <c r="IN3" s="116"/>
      <c r="IO3" s="116"/>
      <c r="IP3" s="116"/>
      <c r="IQ3" s="116"/>
      <c r="IR3" s="116"/>
      <c r="IS3" s="116"/>
      <c r="IT3" s="116"/>
      <c r="IU3" s="116"/>
      <c r="IV3" s="116"/>
      <c r="IW3" s="116"/>
      <c r="IX3" s="116"/>
      <c r="IY3" s="116"/>
      <c r="IZ3" s="116"/>
      <c r="JA3" s="116"/>
      <c r="JB3" s="116"/>
      <c r="JC3" s="116"/>
      <c r="JD3" s="116"/>
      <c r="JE3" s="116"/>
      <c r="JF3" s="116"/>
      <c r="JG3" s="116"/>
      <c r="JH3" s="116"/>
      <c r="JI3" s="116"/>
    </row>
    <row r="4" spans="1:269" ht="23.25" customHeight="1">
      <c r="A4" s="107"/>
      <c r="B4" s="77" t="s">
        <v>14</v>
      </c>
      <c r="C4" s="10"/>
      <c r="D4" s="10"/>
      <c r="E4" s="126"/>
      <c r="F4" s="127"/>
      <c r="G4" s="127"/>
      <c r="H4" s="16"/>
      <c r="I4" s="11"/>
      <c r="J4" s="119"/>
      <c r="K4" s="122"/>
      <c r="L4" s="122"/>
      <c r="M4" s="122"/>
      <c r="N4" s="122"/>
      <c r="O4" s="122"/>
      <c r="P4" s="120"/>
      <c r="Q4" s="120"/>
      <c r="R4" s="128"/>
      <c r="S4" s="128"/>
      <c r="T4" s="17" t="s">
        <v>0</v>
      </c>
      <c r="U4" s="315"/>
      <c r="V4" s="316"/>
      <c r="W4" s="316"/>
      <c r="X4" s="316"/>
      <c r="Y4" s="316"/>
      <c r="Z4" s="107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6"/>
      <c r="DN4" s="116"/>
      <c r="DO4" s="116"/>
      <c r="DP4" s="116"/>
      <c r="DQ4" s="116"/>
      <c r="DR4" s="116"/>
      <c r="DS4" s="116"/>
      <c r="DT4" s="116"/>
      <c r="DU4" s="116"/>
      <c r="DV4" s="116"/>
      <c r="DW4" s="116"/>
      <c r="DX4" s="116"/>
      <c r="DY4" s="116"/>
      <c r="DZ4" s="116"/>
      <c r="EA4" s="116"/>
      <c r="EB4" s="116"/>
      <c r="EC4" s="116"/>
      <c r="ED4" s="116"/>
      <c r="EE4" s="116"/>
      <c r="EF4" s="116"/>
      <c r="EG4" s="116"/>
      <c r="EH4" s="116"/>
      <c r="EI4" s="116"/>
      <c r="EJ4" s="116"/>
      <c r="EK4" s="116"/>
      <c r="EL4" s="116"/>
      <c r="EM4" s="116"/>
      <c r="EN4" s="116"/>
      <c r="EO4" s="116"/>
      <c r="EP4" s="116"/>
      <c r="EQ4" s="116"/>
      <c r="ER4" s="116"/>
      <c r="ES4" s="116"/>
      <c r="ET4" s="116"/>
      <c r="EU4" s="116"/>
      <c r="EV4" s="116"/>
      <c r="EW4" s="116"/>
      <c r="EX4" s="116"/>
      <c r="EY4" s="116"/>
      <c r="EZ4" s="116"/>
      <c r="FA4" s="116"/>
      <c r="FB4" s="116"/>
      <c r="FC4" s="116"/>
      <c r="FD4" s="116"/>
      <c r="FE4" s="116"/>
      <c r="FF4" s="116"/>
      <c r="FG4" s="116"/>
      <c r="FH4" s="116"/>
      <c r="FI4" s="116"/>
      <c r="FJ4" s="116"/>
      <c r="FK4" s="116"/>
      <c r="FL4" s="116"/>
      <c r="FM4" s="116"/>
      <c r="FN4" s="116"/>
      <c r="FO4" s="116"/>
      <c r="FP4" s="116"/>
      <c r="FQ4" s="116"/>
      <c r="FR4" s="116"/>
      <c r="FS4" s="116"/>
      <c r="FT4" s="116"/>
      <c r="FU4" s="116"/>
      <c r="FV4" s="116"/>
      <c r="FW4" s="116"/>
      <c r="FX4" s="116"/>
      <c r="FY4" s="116"/>
      <c r="FZ4" s="116"/>
      <c r="GA4" s="116"/>
      <c r="GB4" s="116"/>
      <c r="GC4" s="116"/>
      <c r="GD4" s="116"/>
      <c r="GE4" s="116"/>
      <c r="GF4" s="116"/>
      <c r="GG4" s="116"/>
      <c r="GH4" s="116"/>
      <c r="GI4" s="116"/>
      <c r="GJ4" s="116"/>
      <c r="GK4" s="116"/>
      <c r="GL4" s="116"/>
      <c r="GM4" s="116"/>
      <c r="GN4" s="116"/>
      <c r="GO4" s="116"/>
      <c r="GP4" s="116"/>
      <c r="GQ4" s="116"/>
      <c r="GR4" s="116"/>
      <c r="GS4" s="116"/>
      <c r="GT4" s="116"/>
      <c r="GU4" s="116"/>
      <c r="GV4" s="116"/>
      <c r="GW4" s="116"/>
      <c r="GX4" s="116"/>
      <c r="GY4" s="116"/>
      <c r="GZ4" s="116"/>
      <c r="HA4" s="116"/>
      <c r="HB4" s="116"/>
      <c r="HC4" s="116"/>
      <c r="HD4" s="116"/>
      <c r="HE4" s="116"/>
      <c r="HF4" s="116"/>
      <c r="HG4" s="116"/>
      <c r="HH4" s="116"/>
      <c r="HI4" s="116"/>
      <c r="HJ4" s="116"/>
      <c r="HK4" s="116"/>
      <c r="HL4" s="116"/>
      <c r="HM4" s="116"/>
      <c r="HN4" s="116"/>
      <c r="HO4" s="116"/>
      <c r="HP4" s="116"/>
      <c r="HQ4" s="116"/>
      <c r="HR4" s="116"/>
      <c r="HS4" s="116"/>
      <c r="HT4" s="116"/>
      <c r="HU4" s="116"/>
      <c r="HV4" s="116"/>
      <c r="HW4" s="116"/>
      <c r="HX4" s="116"/>
      <c r="HY4" s="116"/>
      <c r="HZ4" s="116"/>
      <c r="IA4" s="116"/>
      <c r="IB4" s="116"/>
      <c r="IC4" s="116"/>
      <c r="ID4" s="116"/>
      <c r="IE4" s="116"/>
      <c r="IF4" s="116"/>
      <c r="IG4" s="116"/>
      <c r="IH4" s="116"/>
      <c r="II4" s="116"/>
      <c r="IJ4" s="116"/>
      <c r="IK4" s="116"/>
      <c r="IL4" s="116"/>
      <c r="IM4" s="116"/>
      <c r="IN4" s="116"/>
      <c r="IO4" s="116"/>
      <c r="IP4" s="116"/>
      <c r="IQ4" s="116"/>
      <c r="IR4" s="116"/>
      <c r="IS4" s="116"/>
      <c r="IT4" s="116"/>
      <c r="IU4" s="116"/>
      <c r="IV4" s="116"/>
      <c r="IW4" s="116"/>
      <c r="IX4" s="116"/>
      <c r="IY4" s="116"/>
      <c r="IZ4" s="116"/>
      <c r="JA4" s="116"/>
      <c r="JB4" s="116"/>
      <c r="JC4" s="116"/>
      <c r="JD4" s="116"/>
      <c r="JE4" s="116"/>
      <c r="JF4" s="116"/>
      <c r="JG4" s="116"/>
      <c r="JH4" s="116"/>
      <c r="JI4" s="116"/>
    </row>
    <row r="5" spans="1:269" ht="25.2" customHeight="1">
      <c r="A5" s="107"/>
      <c r="B5" s="104" t="s">
        <v>63</v>
      </c>
      <c r="C5" s="10"/>
      <c r="D5" s="10"/>
      <c r="E5" s="75"/>
      <c r="F5" s="127"/>
      <c r="G5" s="127"/>
      <c r="H5" s="120"/>
      <c r="I5" s="11"/>
      <c r="J5" s="129"/>
      <c r="K5" s="122"/>
      <c r="L5" s="122"/>
      <c r="M5" s="122"/>
      <c r="N5" s="122"/>
      <c r="O5" s="122"/>
      <c r="P5" s="120"/>
      <c r="Q5" s="17"/>
      <c r="R5" s="130"/>
      <c r="S5" s="130"/>
      <c r="T5" s="131" t="s">
        <v>16</v>
      </c>
      <c r="U5" s="317"/>
      <c r="V5" s="318"/>
      <c r="W5" s="318"/>
      <c r="X5" s="318"/>
      <c r="Y5" s="318"/>
      <c r="Z5" s="107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  <c r="IT5" s="116"/>
      <c r="IU5" s="116"/>
      <c r="IV5" s="116"/>
      <c r="IW5" s="116"/>
      <c r="IX5" s="116"/>
      <c r="IY5" s="116"/>
      <c r="IZ5" s="116"/>
      <c r="JA5" s="116"/>
      <c r="JB5" s="116"/>
      <c r="JC5" s="116"/>
      <c r="JD5" s="116"/>
      <c r="JE5" s="116"/>
      <c r="JF5" s="116"/>
      <c r="JG5" s="116"/>
      <c r="JH5" s="116"/>
      <c r="JI5" s="116"/>
    </row>
    <row r="6" spans="1:269" ht="28.95" customHeight="1" thickBot="1">
      <c r="A6" s="107"/>
      <c r="B6" s="324" t="s">
        <v>78</v>
      </c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130"/>
      <c r="S6" s="130"/>
      <c r="T6" s="131"/>
      <c r="U6" s="132"/>
      <c r="V6" s="133"/>
      <c r="W6" s="133"/>
      <c r="X6" s="134"/>
      <c r="Y6" s="134"/>
      <c r="Z6" s="107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116"/>
      <c r="DA6" s="116"/>
      <c r="DB6" s="116"/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6"/>
      <c r="DT6" s="116"/>
      <c r="DU6" s="116"/>
      <c r="DV6" s="116"/>
      <c r="DW6" s="116"/>
      <c r="DX6" s="116"/>
      <c r="DY6" s="116"/>
      <c r="DZ6" s="116"/>
      <c r="EA6" s="116"/>
      <c r="EB6" s="116"/>
      <c r="EC6" s="116"/>
      <c r="ED6" s="116"/>
      <c r="EE6" s="116"/>
      <c r="EF6" s="116"/>
      <c r="EG6" s="116"/>
      <c r="EH6" s="116"/>
      <c r="EI6" s="116"/>
      <c r="EJ6" s="116"/>
      <c r="EK6" s="116"/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6"/>
      <c r="FC6" s="116"/>
      <c r="FD6" s="116"/>
      <c r="FE6" s="116"/>
      <c r="FF6" s="116"/>
      <c r="FG6" s="116"/>
      <c r="FH6" s="116"/>
      <c r="FI6" s="116"/>
      <c r="FJ6" s="116"/>
      <c r="FK6" s="116"/>
      <c r="FL6" s="116"/>
      <c r="FM6" s="116"/>
      <c r="FN6" s="116"/>
      <c r="FO6" s="116"/>
      <c r="FP6" s="116"/>
      <c r="FQ6" s="116"/>
      <c r="FR6" s="116"/>
      <c r="FS6" s="116"/>
      <c r="FT6" s="116"/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6"/>
      <c r="GL6" s="116"/>
      <c r="GM6" s="116"/>
      <c r="GN6" s="116"/>
      <c r="GO6" s="116"/>
      <c r="GP6" s="116"/>
      <c r="GQ6" s="116"/>
      <c r="GR6" s="116"/>
      <c r="GS6" s="116"/>
      <c r="GT6" s="116"/>
      <c r="GU6" s="116"/>
      <c r="GV6" s="116"/>
      <c r="GW6" s="116"/>
      <c r="GX6" s="116"/>
      <c r="GY6" s="116"/>
      <c r="GZ6" s="116"/>
      <c r="HA6" s="116"/>
      <c r="HB6" s="116"/>
      <c r="HC6" s="116"/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6"/>
      <c r="HU6" s="116"/>
      <c r="HV6" s="116"/>
      <c r="HW6" s="116"/>
      <c r="HX6" s="116"/>
      <c r="HY6" s="116"/>
      <c r="HZ6" s="116"/>
      <c r="IA6" s="116"/>
      <c r="IB6" s="116"/>
      <c r="IC6" s="116"/>
      <c r="ID6" s="116"/>
      <c r="IE6" s="116"/>
      <c r="IF6" s="116"/>
      <c r="IG6" s="116"/>
      <c r="IH6" s="116"/>
      <c r="II6" s="116"/>
      <c r="IJ6" s="116"/>
      <c r="IK6" s="116"/>
      <c r="IL6" s="116"/>
      <c r="IM6" s="116"/>
      <c r="IN6" s="116"/>
      <c r="IO6" s="116"/>
      <c r="IP6" s="116"/>
      <c r="IQ6" s="116"/>
      <c r="IR6" s="116"/>
      <c r="IS6" s="116"/>
      <c r="IT6" s="116"/>
      <c r="IU6" s="116"/>
      <c r="IV6" s="116"/>
      <c r="IW6" s="116"/>
      <c r="IX6" s="116"/>
      <c r="IY6" s="116"/>
      <c r="IZ6" s="116"/>
      <c r="JA6" s="116"/>
      <c r="JB6" s="116"/>
      <c r="JC6" s="116"/>
      <c r="JD6" s="116"/>
      <c r="JE6" s="116"/>
      <c r="JF6" s="116"/>
      <c r="JG6" s="116"/>
      <c r="JH6" s="116"/>
      <c r="JI6" s="116"/>
    </row>
    <row r="7" spans="1:269" ht="23.25" customHeight="1" thickBot="1">
      <c r="A7" s="107"/>
      <c r="B7" s="319" t="s">
        <v>35</v>
      </c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0"/>
      <c r="O7" s="321"/>
      <c r="P7" s="300" t="s">
        <v>7</v>
      </c>
      <c r="Q7" s="300"/>
      <c r="R7" s="300"/>
      <c r="S7" s="300"/>
      <c r="T7" s="300"/>
      <c r="U7" s="300"/>
      <c r="V7" s="300"/>
      <c r="W7" s="300"/>
      <c r="X7" s="300"/>
      <c r="Y7" s="301"/>
      <c r="Z7" s="107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6"/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6"/>
      <c r="FC7" s="116"/>
      <c r="FD7" s="116"/>
      <c r="FE7" s="116"/>
      <c r="FF7" s="116"/>
      <c r="FG7" s="116"/>
      <c r="FH7" s="116"/>
      <c r="FI7" s="116"/>
      <c r="FJ7" s="116"/>
      <c r="FK7" s="116"/>
      <c r="FL7" s="116"/>
      <c r="FM7" s="116"/>
      <c r="FN7" s="116"/>
      <c r="FO7" s="116"/>
      <c r="FP7" s="116"/>
      <c r="FQ7" s="116"/>
      <c r="FR7" s="116"/>
      <c r="FS7" s="116"/>
      <c r="FT7" s="116"/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6"/>
      <c r="GL7" s="116"/>
      <c r="GM7" s="116"/>
      <c r="GN7" s="116"/>
      <c r="GO7" s="116"/>
      <c r="GP7" s="116"/>
      <c r="GQ7" s="116"/>
      <c r="GR7" s="116"/>
      <c r="GS7" s="116"/>
      <c r="GT7" s="116"/>
      <c r="GU7" s="116"/>
      <c r="GV7" s="116"/>
      <c r="GW7" s="116"/>
      <c r="GX7" s="116"/>
      <c r="GY7" s="116"/>
      <c r="GZ7" s="116"/>
      <c r="HA7" s="116"/>
      <c r="HB7" s="116"/>
      <c r="HC7" s="116"/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6"/>
      <c r="HU7" s="116"/>
      <c r="HV7" s="116"/>
      <c r="HW7" s="116"/>
      <c r="HX7" s="116"/>
      <c r="HY7" s="116"/>
      <c r="HZ7" s="116"/>
      <c r="IA7" s="116"/>
      <c r="IB7" s="116"/>
      <c r="IC7" s="116"/>
      <c r="ID7" s="116"/>
      <c r="IE7" s="116"/>
      <c r="IF7" s="116"/>
      <c r="IG7" s="116"/>
      <c r="IH7" s="116"/>
      <c r="II7" s="116"/>
      <c r="IJ7" s="116"/>
      <c r="IK7" s="116"/>
      <c r="IL7" s="116"/>
      <c r="IM7" s="116"/>
      <c r="IN7" s="116"/>
      <c r="IO7" s="116"/>
      <c r="IP7" s="116"/>
      <c r="IQ7" s="116"/>
      <c r="IR7" s="116"/>
      <c r="IS7" s="116"/>
      <c r="IT7" s="116"/>
      <c r="IU7" s="116"/>
      <c r="IV7" s="116"/>
      <c r="IW7" s="116"/>
      <c r="IX7" s="116"/>
      <c r="IY7" s="116"/>
      <c r="IZ7" s="116"/>
      <c r="JA7" s="116"/>
      <c r="JB7" s="116"/>
      <c r="JC7" s="116"/>
      <c r="JD7" s="116"/>
      <c r="JE7" s="116"/>
      <c r="JF7" s="116"/>
      <c r="JG7" s="116"/>
      <c r="JH7" s="116"/>
      <c r="JI7" s="116"/>
    </row>
    <row r="8" spans="1:269" s="73" customFormat="1" ht="15.75" customHeight="1">
      <c r="A8" s="135"/>
      <c r="B8" s="53"/>
      <c r="C8" s="312" t="s">
        <v>19</v>
      </c>
      <c r="D8" s="97" t="s">
        <v>36</v>
      </c>
      <c r="E8" s="55"/>
      <c r="F8" s="54"/>
      <c r="G8" s="95" t="s">
        <v>36</v>
      </c>
      <c r="H8" s="86" t="s">
        <v>1</v>
      </c>
      <c r="I8" s="54" t="s">
        <v>1</v>
      </c>
      <c r="J8" s="56" t="s">
        <v>2</v>
      </c>
      <c r="K8" s="85" t="s">
        <v>59</v>
      </c>
      <c r="L8" s="85" t="s">
        <v>20</v>
      </c>
      <c r="M8" s="85" t="s">
        <v>8</v>
      </c>
      <c r="N8" s="98" t="s">
        <v>23</v>
      </c>
      <c r="O8" s="90" t="s">
        <v>62</v>
      </c>
      <c r="P8" s="136"/>
      <c r="Q8" s="137" t="s">
        <v>1</v>
      </c>
      <c r="R8" s="55" t="s">
        <v>1</v>
      </c>
      <c r="S8" s="86" t="s">
        <v>1</v>
      </c>
      <c r="T8" s="55" t="s">
        <v>2</v>
      </c>
      <c r="U8" s="57"/>
      <c r="V8" s="57" t="s">
        <v>8</v>
      </c>
      <c r="W8" s="85" t="s">
        <v>25</v>
      </c>
      <c r="X8" s="138" t="s">
        <v>9</v>
      </c>
      <c r="Y8" s="139" t="s">
        <v>2</v>
      </c>
      <c r="Z8" s="294" t="s">
        <v>26</v>
      </c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0"/>
      <c r="HB8" s="140"/>
      <c r="HC8" s="140"/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0"/>
      <c r="IK8" s="140"/>
      <c r="IL8" s="140"/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</row>
    <row r="9" spans="1:269" s="74" customFormat="1" ht="18.75" customHeight="1" thickBot="1">
      <c r="A9" s="141"/>
      <c r="B9" s="58" t="s">
        <v>3</v>
      </c>
      <c r="C9" s="313"/>
      <c r="D9" s="106" t="s">
        <v>22</v>
      </c>
      <c r="E9" s="60" t="s">
        <v>4</v>
      </c>
      <c r="F9" s="59" t="s">
        <v>10</v>
      </c>
      <c r="G9" s="96" t="s">
        <v>37</v>
      </c>
      <c r="H9" s="87" t="s">
        <v>22</v>
      </c>
      <c r="I9" s="59" t="s">
        <v>5</v>
      </c>
      <c r="J9" s="61" t="s">
        <v>6</v>
      </c>
      <c r="K9" s="83" t="s">
        <v>60</v>
      </c>
      <c r="L9" s="83" t="s">
        <v>21</v>
      </c>
      <c r="M9" s="62" t="s">
        <v>12</v>
      </c>
      <c r="N9" s="99" t="s">
        <v>24</v>
      </c>
      <c r="O9" s="91" t="s">
        <v>56</v>
      </c>
      <c r="P9" s="142" t="s">
        <v>10</v>
      </c>
      <c r="Q9" s="143" t="s">
        <v>67</v>
      </c>
      <c r="R9" s="60" t="s">
        <v>5</v>
      </c>
      <c r="S9" s="87" t="s">
        <v>21</v>
      </c>
      <c r="T9" s="60" t="s">
        <v>6</v>
      </c>
      <c r="U9" s="62" t="s">
        <v>11</v>
      </c>
      <c r="V9" s="62" t="s">
        <v>12</v>
      </c>
      <c r="W9" s="83" t="s">
        <v>24</v>
      </c>
      <c r="X9" s="144" t="s">
        <v>61</v>
      </c>
      <c r="Y9" s="145" t="s">
        <v>13</v>
      </c>
      <c r="Z9" s="295" t="s">
        <v>69</v>
      </c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  <c r="BU9" s="146"/>
      <c r="BV9" s="146"/>
      <c r="BW9" s="146"/>
      <c r="BX9" s="146"/>
      <c r="BY9" s="146"/>
      <c r="BZ9" s="146"/>
      <c r="CA9" s="146"/>
      <c r="CB9" s="146"/>
      <c r="CC9" s="146"/>
      <c r="CD9" s="146"/>
      <c r="CE9" s="146"/>
      <c r="CF9" s="146"/>
      <c r="CG9" s="146"/>
      <c r="CH9" s="146"/>
      <c r="CI9" s="146"/>
      <c r="CJ9" s="146"/>
      <c r="CK9" s="146"/>
      <c r="CL9" s="146"/>
      <c r="CM9" s="146"/>
      <c r="CN9" s="146"/>
      <c r="CO9" s="146"/>
      <c r="CP9" s="146"/>
      <c r="CQ9" s="146"/>
      <c r="CR9" s="146"/>
      <c r="CS9" s="146"/>
      <c r="CT9" s="146"/>
      <c r="CU9" s="146"/>
      <c r="CV9" s="146"/>
      <c r="CW9" s="146"/>
      <c r="CX9" s="146"/>
      <c r="CY9" s="146"/>
      <c r="CZ9" s="146"/>
      <c r="DA9" s="146"/>
      <c r="DB9" s="146"/>
      <c r="DC9" s="146"/>
      <c r="DD9" s="146"/>
      <c r="DE9" s="146"/>
      <c r="DF9" s="146"/>
      <c r="DG9" s="146"/>
      <c r="DH9" s="146"/>
      <c r="DI9" s="146"/>
      <c r="DJ9" s="146"/>
      <c r="DK9" s="146"/>
      <c r="DL9" s="146"/>
      <c r="DM9" s="146"/>
      <c r="DN9" s="146"/>
      <c r="DO9" s="146"/>
      <c r="DP9" s="146"/>
      <c r="DQ9" s="146"/>
      <c r="DR9" s="146"/>
      <c r="DS9" s="146"/>
      <c r="DT9" s="146"/>
      <c r="DU9" s="146"/>
      <c r="DV9" s="146"/>
      <c r="DW9" s="146"/>
      <c r="DX9" s="146"/>
      <c r="DY9" s="146"/>
      <c r="DZ9" s="146"/>
      <c r="EA9" s="146"/>
      <c r="EB9" s="146"/>
      <c r="EC9" s="146"/>
      <c r="ED9" s="146"/>
      <c r="EE9" s="146"/>
      <c r="EF9" s="146"/>
      <c r="EG9" s="146"/>
      <c r="EH9" s="146"/>
      <c r="EI9" s="146"/>
      <c r="EJ9" s="146"/>
      <c r="EK9" s="146"/>
      <c r="EL9" s="146"/>
      <c r="EM9" s="146"/>
      <c r="EN9" s="146"/>
      <c r="EO9" s="146"/>
      <c r="EP9" s="146"/>
      <c r="EQ9" s="146"/>
      <c r="ER9" s="146"/>
      <c r="ES9" s="146"/>
      <c r="ET9" s="146"/>
      <c r="EU9" s="146"/>
      <c r="EV9" s="146"/>
      <c r="EW9" s="146"/>
      <c r="EX9" s="146"/>
      <c r="EY9" s="146"/>
      <c r="EZ9" s="146"/>
      <c r="FA9" s="146"/>
      <c r="FB9" s="146"/>
      <c r="FC9" s="146"/>
      <c r="FD9" s="146"/>
      <c r="FE9" s="146"/>
      <c r="FF9" s="146"/>
      <c r="FG9" s="146"/>
      <c r="FH9" s="146"/>
      <c r="FI9" s="146"/>
      <c r="FJ9" s="146"/>
      <c r="FK9" s="146"/>
      <c r="FL9" s="146"/>
      <c r="FM9" s="146"/>
      <c r="FN9" s="146"/>
      <c r="FO9" s="146"/>
      <c r="FP9" s="146"/>
      <c r="FQ9" s="146"/>
      <c r="FR9" s="146"/>
      <c r="FS9" s="146"/>
      <c r="FT9" s="146"/>
      <c r="FU9" s="146"/>
      <c r="FV9" s="146"/>
      <c r="FW9" s="146"/>
      <c r="FX9" s="146"/>
      <c r="FY9" s="146"/>
      <c r="FZ9" s="146"/>
      <c r="GA9" s="146"/>
      <c r="GB9" s="146"/>
      <c r="GC9" s="146"/>
      <c r="GD9" s="146"/>
      <c r="GE9" s="146"/>
      <c r="GF9" s="146"/>
      <c r="GG9" s="146"/>
      <c r="GH9" s="146"/>
      <c r="GI9" s="146"/>
      <c r="GJ9" s="146"/>
      <c r="GK9" s="146"/>
      <c r="GL9" s="146"/>
      <c r="GM9" s="146"/>
      <c r="GN9" s="146"/>
      <c r="GO9" s="146"/>
      <c r="GP9" s="146"/>
      <c r="GQ9" s="146"/>
      <c r="GR9" s="146"/>
      <c r="GS9" s="146"/>
      <c r="GT9" s="146"/>
      <c r="GU9" s="146"/>
      <c r="GV9" s="146"/>
      <c r="GW9" s="146"/>
      <c r="GX9" s="146"/>
      <c r="GY9" s="146"/>
      <c r="GZ9" s="146"/>
      <c r="HA9" s="146"/>
      <c r="HB9" s="146"/>
      <c r="HC9" s="146"/>
      <c r="HD9" s="146"/>
      <c r="HE9" s="146"/>
      <c r="HF9" s="146"/>
      <c r="HG9" s="146"/>
      <c r="HH9" s="146"/>
      <c r="HI9" s="146"/>
      <c r="HJ9" s="146"/>
      <c r="HK9" s="146"/>
      <c r="HL9" s="146"/>
      <c r="HM9" s="146"/>
      <c r="HN9" s="146"/>
      <c r="HO9" s="146"/>
      <c r="HP9" s="146"/>
      <c r="HQ9" s="146"/>
      <c r="HR9" s="146"/>
      <c r="HS9" s="146"/>
      <c r="HT9" s="146"/>
      <c r="HU9" s="146"/>
      <c r="HV9" s="146"/>
      <c r="HW9" s="146"/>
      <c r="HX9" s="146"/>
      <c r="HY9" s="146"/>
      <c r="HZ9" s="146"/>
      <c r="IA9" s="146"/>
      <c r="IB9" s="146"/>
      <c r="IC9" s="146"/>
      <c r="ID9" s="146"/>
      <c r="IE9" s="146"/>
      <c r="IF9" s="146"/>
      <c r="IG9" s="146"/>
      <c r="IH9" s="146"/>
      <c r="II9" s="146"/>
      <c r="IJ9" s="146"/>
      <c r="IK9" s="146"/>
      <c r="IL9" s="146"/>
      <c r="IM9" s="146"/>
      <c r="IN9" s="146"/>
      <c r="IO9" s="146"/>
      <c r="IP9" s="146"/>
      <c r="IQ9" s="146"/>
      <c r="IR9" s="146"/>
      <c r="IS9" s="146"/>
      <c r="IT9" s="146"/>
      <c r="IU9" s="146"/>
      <c r="IV9" s="146"/>
      <c r="IW9" s="146"/>
      <c r="IX9" s="146"/>
      <c r="IY9" s="146"/>
      <c r="IZ9" s="146"/>
      <c r="JA9" s="146"/>
      <c r="JB9" s="146"/>
      <c r="JC9" s="146"/>
      <c r="JD9" s="146"/>
      <c r="JE9" s="146"/>
      <c r="JF9" s="146"/>
      <c r="JG9" s="146"/>
      <c r="JH9" s="146"/>
      <c r="JI9" s="146"/>
    </row>
    <row r="10" spans="1:269" s="18" customFormat="1" ht="19.95" customHeight="1">
      <c r="A10" s="147"/>
      <c r="B10" s="148">
        <v>1</v>
      </c>
      <c r="C10" s="149">
        <v>1.1000000000000001</v>
      </c>
      <c r="D10" s="26"/>
      <c r="E10" s="19"/>
      <c r="F10" s="296"/>
      <c r="G10" s="296"/>
      <c r="H10" s="23"/>
      <c r="I10" s="280"/>
      <c r="J10" s="20">
        <f>F10*I10/1000</f>
        <v>0</v>
      </c>
      <c r="K10" s="21" t="str">
        <f>IFERROR(VLOOKUP(D10,'Fixture Tables'!$A$6:$B$13,2,FALSE),"")</f>
        <v/>
      </c>
      <c r="L10" s="88"/>
      <c r="M10" s="22" t="str">
        <f>IFERROR(SUM(J10*K10)*C10,"")</f>
        <v/>
      </c>
      <c r="N10" s="101">
        <f t="shared" ref="N10:N24" si="0">L10*I10*F10</f>
        <v>0</v>
      </c>
      <c r="O10" s="100" t="str">
        <f>IFERROR(N10/G10/0.092903,"")</f>
        <v/>
      </c>
      <c r="P10" s="282"/>
      <c r="Q10" s="23"/>
      <c r="R10" s="283"/>
      <c r="S10" s="284"/>
      <c r="T10" s="150">
        <f t="shared" ref="T10:T24" si="1">R10*P10/1000</f>
        <v>0</v>
      </c>
      <c r="U10" s="151" t="str">
        <f t="shared" ref="U10:U24" si="2">K10</f>
        <v/>
      </c>
      <c r="V10" s="22" t="str">
        <f>IFERROR((R10*U10*P10)/1000*C10,"")</f>
        <v/>
      </c>
      <c r="W10" s="22">
        <f>P10*R10*S10</f>
        <v>0</v>
      </c>
      <c r="X10" s="25"/>
      <c r="Y10" s="48">
        <f t="shared" ref="Y10:Y24" si="3">SUM(P10*X10)</f>
        <v>0</v>
      </c>
      <c r="Z10" s="292" t="str">
        <f>IFERROR(IF(W10/N10&lt;0.85, "Insufficient Proposed PPF", "Sufficient"), "")</f>
        <v/>
      </c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  <c r="CG10" s="153"/>
      <c r="CH10" s="153"/>
      <c r="CI10" s="153"/>
      <c r="CJ10" s="153"/>
      <c r="CK10" s="153"/>
      <c r="CL10" s="153"/>
      <c r="CM10" s="153"/>
      <c r="CN10" s="153"/>
      <c r="CO10" s="153"/>
      <c r="CP10" s="153"/>
      <c r="CQ10" s="153"/>
      <c r="CR10" s="153"/>
      <c r="CS10" s="153"/>
      <c r="CT10" s="153"/>
      <c r="CU10" s="153"/>
      <c r="CV10" s="153"/>
      <c r="CW10" s="153"/>
      <c r="CX10" s="153"/>
      <c r="CY10" s="153"/>
      <c r="CZ10" s="153"/>
      <c r="DA10" s="153"/>
      <c r="DB10" s="153"/>
      <c r="DC10" s="153"/>
      <c r="DD10" s="153"/>
      <c r="DE10" s="153"/>
      <c r="DF10" s="153"/>
      <c r="DG10" s="153"/>
      <c r="DH10" s="153"/>
      <c r="DI10" s="153"/>
      <c r="DJ10" s="153"/>
      <c r="DK10" s="153"/>
      <c r="DL10" s="153"/>
      <c r="DM10" s="153"/>
      <c r="DN10" s="153"/>
      <c r="DO10" s="153"/>
      <c r="DP10" s="153"/>
      <c r="DQ10" s="153"/>
      <c r="DR10" s="153"/>
      <c r="DS10" s="153"/>
      <c r="DT10" s="153"/>
      <c r="DU10" s="153"/>
      <c r="DV10" s="153"/>
      <c r="DW10" s="153"/>
      <c r="DX10" s="153"/>
      <c r="DY10" s="153"/>
      <c r="DZ10" s="153"/>
      <c r="EA10" s="153"/>
      <c r="EB10" s="153"/>
      <c r="EC10" s="153"/>
      <c r="ED10" s="153"/>
      <c r="EE10" s="153"/>
      <c r="EF10" s="153"/>
      <c r="EG10" s="153"/>
      <c r="EH10" s="153"/>
      <c r="EI10" s="153"/>
      <c r="EJ10" s="153"/>
      <c r="EK10" s="153"/>
      <c r="EL10" s="153"/>
      <c r="EM10" s="153"/>
      <c r="EN10" s="153"/>
      <c r="EO10" s="153"/>
      <c r="EP10" s="153"/>
      <c r="EQ10" s="153"/>
      <c r="ER10" s="153"/>
      <c r="ES10" s="153"/>
      <c r="ET10" s="153"/>
      <c r="EU10" s="153"/>
      <c r="EV10" s="153"/>
      <c r="EW10" s="153"/>
      <c r="EX10" s="153"/>
      <c r="EY10" s="153"/>
      <c r="EZ10" s="153"/>
      <c r="FA10" s="153"/>
      <c r="FB10" s="153"/>
      <c r="FC10" s="153"/>
      <c r="FD10" s="153"/>
      <c r="FE10" s="153"/>
      <c r="FF10" s="153"/>
      <c r="FG10" s="153"/>
      <c r="FH10" s="153"/>
      <c r="FI10" s="153"/>
      <c r="FJ10" s="153"/>
      <c r="FK10" s="153"/>
      <c r="FL10" s="153"/>
      <c r="FM10" s="153"/>
      <c r="FN10" s="153"/>
      <c r="FO10" s="153"/>
      <c r="FP10" s="153"/>
      <c r="FQ10" s="153"/>
      <c r="FR10" s="153"/>
      <c r="FS10" s="153"/>
      <c r="FT10" s="153"/>
      <c r="FU10" s="153"/>
      <c r="FV10" s="153"/>
      <c r="FW10" s="153"/>
      <c r="FX10" s="153"/>
      <c r="FY10" s="153"/>
      <c r="FZ10" s="153"/>
      <c r="GA10" s="153"/>
      <c r="GB10" s="153"/>
      <c r="GC10" s="153"/>
      <c r="GD10" s="153"/>
      <c r="GE10" s="153"/>
      <c r="GF10" s="153"/>
      <c r="GG10" s="153"/>
      <c r="GH10" s="153"/>
      <c r="GI10" s="153"/>
      <c r="GJ10" s="153"/>
      <c r="GK10" s="153"/>
      <c r="GL10" s="153"/>
      <c r="GM10" s="153"/>
      <c r="GN10" s="153"/>
      <c r="GO10" s="153"/>
      <c r="GP10" s="153"/>
      <c r="GQ10" s="153"/>
      <c r="GR10" s="153"/>
      <c r="GS10" s="153"/>
      <c r="GT10" s="153"/>
      <c r="GU10" s="153"/>
      <c r="GV10" s="153"/>
      <c r="GW10" s="153"/>
      <c r="GX10" s="153"/>
      <c r="GY10" s="153"/>
      <c r="GZ10" s="153"/>
      <c r="HA10" s="153"/>
      <c r="HB10" s="153"/>
      <c r="HC10" s="153"/>
      <c r="HD10" s="153"/>
      <c r="HE10" s="153"/>
      <c r="HF10" s="153"/>
      <c r="HG10" s="153"/>
      <c r="HH10" s="153"/>
      <c r="HI10" s="153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3"/>
      <c r="IF10" s="153"/>
      <c r="IG10" s="153"/>
      <c r="IH10" s="153"/>
      <c r="II10" s="153"/>
      <c r="IJ10" s="153"/>
      <c r="IK10" s="153"/>
      <c r="IL10" s="153"/>
      <c r="IM10" s="153"/>
      <c r="IN10" s="153"/>
      <c r="IO10" s="153"/>
      <c r="IP10" s="153"/>
      <c r="IQ10" s="153"/>
      <c r="IR10" s="153"/>
      <c r="IS10" s="153"/>
      <c r="IT10" s="153"/>
      <c r="IU10" s="153"/>
      <c r="IV10" s="153"/>
      <c r="IW10" s="153"/>
      <c r="IX10" s="153"/>
      <c r="IY10" s="153"/>
      <c r="IZ10" s="153"/>
      <c r="JA10" s="153"/>
      <c r="JB10" s="153"/>
      <c r="JC10" s="153"/>
      <c r="JD10" s="153"/>
      <c r="JE10" s="153"/>
      <c r="JF10" s="153"/>
      <c r="JG10" s="153"/>
      <c r="JH10" s="153"/>
      <c r="JI10" s="153"/>
    </row>
    <row r="11" spans="1:269" ht="19.95" customHeight="1">
      <c r="A11" s="107"/>
      <c r="B11" s="154">
        <v>2</v>
      </c>
      <c r="C11" s="155">
        <v>1.1000000000000001</v>
      </c>
      <c r="D11" s="26"/>
      <c r="E11" s="19"/>
      <c r="F11" s="297"/>
      <c r="G11" s="297"/>
      <c r="H11" s="23"/>
      <c r="I11" s="280"/>
      <c r="J11" s="20">
        <f>F11*I11/1000</f>
        <v>0</v>
      </c>
      <c r="K11" s="21" t="str">
        <f>IFERROR(VLOOKUP(D11,'Fixture Tables'!$A$6:$B$13,2,FALSE),"")</f>
        <v/>
      </c>
      <c r="L11" s="88"/>
      <c r="M11" s="22" t="str">
        <f>IFERROR(SUM(J11*K11)*C11,"")</f>
        <v/>
      </c>
      <c r="N11" s="22">
        <f t="shared" si="0"/>
        <v>0</v>
      </c>
      <c r="O11" s="100" t="str">
        <f t="shared" ref="O11:O24" si="4">IFERROR(N11/G11/0.092903,"")</f>
        <v/>
      </c>
      <c r="P11" s="282"/>
      <c r="Q11" s="23"/>
      <c r="R11" s="283"/>
      <c r="S11" s="298"/>
      <c r="T11" s="156">
        <f t="shared" si="1"/>
        <v>0</v>
      </c>
      <c r="U11" s="157" t="str">
        <f t="shared" si="2"/>
        <v/>
      </c>
      <c r="V11" s="22" t="str">
        <f>IFERROR((R11*U11*P11)/1000*C11,"")</f>
        <v/>
      </c>
      <c r="W11" s="22">
        <f t="shared" ref="W11:W24" si="5">P11*R11*S11</f>
        <v>0</v>
      </c>
      <c r="X11" s="25"/>
      <c r="Y11" s="49">
        <f t="shared" si="3"/>
        <v>0</v>
      </c>
      <c r="Z11" s="293" t="str">
        <f t="shared" ref="Z11:Z25" si="6">IFERROR(IF(W11/N11&lt;0.85, "Insufficient Proposed PPF", "Sufficient"), "")</f>
        <v/>
      </c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  <c r="IK11" s="116"/>
      <c r="IL11" s="116"/>
      <c r="IM11" s="116"/>
      <c r="IN11" s="116"/>
      <c r="IO11" s="116"/>
      <c r="IP11" s="116"/>
      <c r="IQ11" s="116"/>
      <c r="IR11" s="116"/>
      <c r="IS11" s="116"/>
      <c r="IT11" s="116"/>
      <c r="IU11" s="116"/>
      <c r="IV11" s="116"/>
      <c r="IW11" s="116"/>
      <c r="IX11" s="116"/>
      <c r="IY11" s="116"/>
      <c r="IZ11" s="116"/>
      <c r="JA11" s="116"/>
      <c r="JB11" s="116"/>
      <c r="JC11" s="116"/>
      <c r="JD11" s="116"/>
      <c r="JE11" s="116"/>
      <c r="JF11" s="116"/>
      <c r="JG11" s="116"/>
      <c r="JH11" s="116"/>
      <c r="JI11" s="116"/>
    </row>
    <row r="12" spans="1:269" ht="19.95" customHeight="1">
      <c r="A12" s="107"/>
      <c r="B12" s="154">
        <v>3</v>
      </c>
      <c r="C12" s="155">
        <v>1.1000000000000001</v>
      </c>
      <c r="D12" s="26"/>
      <c r="E12" s="23"/>
      <c r="F12" s="28"/>
      <c r="G12" s="28"/>
      <c r="H12" s="23"/>
      <c r="I12" s="281"/>
      <c r="J12" s="20">
        <f t="shared" ref="J12:J24" si="7">F12*I12/1000</f>
        <v>0</v>
      </c>
      <c r="K12" s="21" t="str">
        <f>IFERROR(VLOOKUP(D12,'Fixture Tables'!$A$6:$B$13,2,FALSE),"")</f>
        <v/>
      </c>
      <c r="L12" s="88"/>
      <c r="M12" s="22" t="str">
        <f t="shared" ref="M12:M24" si="8">IFERROR(SUM(J12*K12)*C12,"")</f>
        <v/>
      </c>
      <c r="N12" s="22">
        <f t="shared" si="0"/>
        <v>0</v>
      </c>
      <c r="O12" s="100" t="str">
        <f t="shared" si="4"/>
        <v/>
      </c>
      <c r="P12" s="282"/>
      <c r="Q12" s="23"/>
      <c r="R12" s="283"/>
      <c r="S12" s="285"/>
      <c r="T12" s="156">
        <f t="shared" si="1"/>
        <v>0</v>
      </c>
      <c r="U12" s="157" t="str">
        <f t="shared" si="2"/>
        <v/>
      </c>
      <c r="V12" s="22" t="str">
        <f t="shared" ref="V12:V24" si="9">IFERROR((R12*U12*P12)/1000*C12,"")</f>
        <v/>
      </c>
      <c r="W12" s="22">
        <f t="shared" si="5"/>
        <v>0</v>
      </c>
      <c r="X12" s="25"/>
      <c r="Y12" s="49">
        <f t="shared" si="3"/>
        <v>0</v>
      </c>
      <c r="Z12" s="293" t="str">
        <f t="shared" si="6"/>
        <v/>
      </c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6"/>
      <c r="GB12" s="116"/>
      <c r="GC12" s="116"/>
      <c r="GD12" s="116"/>
      <c r="GE12" s="116"/>
      <c r="GF12" s="116"/>
      <c r="GG12" s="116"/>
      <c r="GH12" s="116"/>
      <c r="GI12" s="116"/>
      <c r="GJ12" s="116"/>
      <c r="GK12" s="116"/>
      <c r="GL12" s="116"/>
      <c r="GM12" s="116"/>
      <c r="GN12" s="116"/>
      <c r="GO12" s="116"/>
      <c r="GP12" s="116"/>
      <c r="GQ12" s="116"/>
      <c r="GR12" s="116"/>
      <c r="GS12" s="116"/>
      <c r="GT12" s="116"/>
      <c r="GU12" s="116"/>
      <c r="GV12" s="116"/>
      <c r="GW12" s="116"/>
      <c r="GX12" s="116"/>
      <c r="GY12" s="116"/>
      <c r="GZ12" s="116"/>
      <c r="HA12" s="116"/>
      <c r="HB12" s="116"/>
      <c r="HC12" s="116"/>
      <c r="HD12" s="116"/>
      <c r="HE12" s="116"/>
      <c r="HF12" s="116"/>
      <c r="HG12" s="116"/>
      <c r="HH12" s="116"/>
      <c r="HI12" s="116"/>
      <c r="HJ12" s="116"/>
      <c r="HK12" s="116"/>
      <c r="HL12" s="116"/>
      <c r="HM12" s="116"/>
      <c r="HN12" s="116"/>
      <c r="HO12" s="116"/>
      <c r="HP12" s="116"/>
      <c r="HQ12" s="116"/>
      <c r="HR12" s="116"/>
      <c r="HS12" s="116"/>
      <c r="HT12" s="116"/>
      <c r="HU12" s="116"/>
      <c r="HV12" s="116"/>
      <c r="HW12" s="116"/>
      <c r="HX12" s="116"/>
      <c r="HY12" s="116"/>
      <c r="HZ12" s="116"/>
      <c r="IA12" s="116"/>
      <c r="IB12" s="116"/>
      <c r="IC12" s="116"/>
      <c r="ID12" s="116"/>
      <c r="IE12" s="116"/>
      <c r="IF12" s="116"/>
      <c r="IG12" s="116"/>
      <c r="IH12" s="116"/>
      <c r="II12" s="116"/>
      <c r="IJ12" s="116"/>
      <c r="IK12" s="116"/>
      <c r="IL12" s="116"/>
      <c r="IM12" s="116"/>
      <c r="IN12" s="116"/>
      <c r="IO12" s="116"/>
      <c r="IP12" s="116"/>
      <c r="IQ12" s="116"/>
      <c r="IR12" s="116"/>
      <c r="IS12" s="116"/>
      <c r="IT12" s="116"/>
      <c r="IU12" s="116"/>
      <c r="IV12" s="116"/>
      <c r="IW12" s="116"/>
      <c r="IX12" s="116"/>
      <c r="IY12" s="116"/>
      <c r="IZ12" s="116"/>
      <c r="JA12" s="116"/>
      <c r="JB12" s="116"/>
      <c r="JC12" s="116"/>
      <c r="JD12" s="116"/>
      <c r="JE12" s="116"/>
      <c r="JF12" s="116"/>
      <c r="JG12" s="116"/>
      <c r="JH12" s="116"/>
      <c r="JI12" s="116"/>
    </row>
    <row r="13" spans="1:269" ht="19.95" customHeight="1">
      <c r="A13" s="107"/>
      <c r="B13" s="158">
        <v>4</v>
      </c>
      <c r="C13" s="159">
        <v>1.1000000000000001</v>
      </c>
      <c r="D13" s="26"/>
      <c r="E13" s="23"/>
      <c r="F13" s="28"/>
      <c r="G13" s="28"/>
      <c r="H13" s="23"/>
      <c r="I13" s="281"/>
      <c r="J13" s="20">
        <f t="shared" si="7"/>
        <v>0</v>
      </c>
      <c r="K13" s="21" t="str">
        <f>IFERROR(VLOOKUP(D13,'Fixture Tables'!$A$6:$B$13,2,FALSE),"")</f>
        <v/>
      </c>
      <c r="L13" s="88"/>
      <c r="M13" s="22" t="str">
        <f t="shared" si="8"/>
        <v/>
      </c>
      <c r="N13" s="22">
        <f t="shared" si="0"/>
        <v>0</v>
      </c>
      <c r="O13" s="100" t="str">
        <f t="shared" si="4"/>
        <v/>
      </c>
      <c r="P13" s="282"/>
      <c r="Q13" s="23"/>
      <c r="R13" s="283"/>
      <c r="S13" s="285"/>
      <c r="T13" s="156">
        <f t="shared" si="1"/>
        <v>0</v>
      </c>
      <c r="U13" s="157" t="str">
        <f t="shared" si="2"/>
        <v/>
      </c>
      <c r="V13" s="22" t="str">
        <f t="shared" si="9"/>
        <v/>
      </c>
      <c r="W13" s="22">
        <f t="shared" si="5"/>
        <v>0</v>
      </c>
      <c r="X13" s="25"/>
      <c r="Y13" s="49">
        <f t="shared" si="3"/>
        <v>0</v>
      </c>
      <c r="Z13" s="293" t="str">
        <f t="shared" si="6"/>
        <v/>
      </c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  <c r="IQ13" s="116"/>
      <c r="IR13" s="116"/>
      <c r="IS13" s="116"/>
      <c r="IT13" s="116"/>
      <c r="IU13" s="116"/>
      <c r="IV13" s="116"/>
      <c r="IW13" s="116"/>
      <c r="IX13" s="116"/>
      <c r="IY13" s="116"/>
      <c r="IZ13" s="116"/>
      <c r="JA13" s="116"/>
      <c r="JB13" s="116"/>
      <c r="JC13" s="116"/>
      <c r="JD13" s="116"/>
      <c r="JE13" s="116"/>
      <c r="JF13" s="116"/>
      <c r="JG13" s="116"/>
      <c r="JH13" s="116"/>
      <c r="JI13" s="116"/>
    </row>
    <row r="14" spans="1:269" ht="19.95" customHeight="1">
      <c r="A14" s="160"/>
      <c r="B14" s="161">
        <v>5</v>
      </c>
      <c r="C14" s="159">
        <v>1.1000000000000001</v>
      </c>
      <c r="D14" s="26"/>
      <c r="E14" s="19"/>
      <c r="F14" s="28"/>
      <c r="G14" s="28"/>
      <c r="H14" s="23"/>
      <c r="I14" s="29"/>
      <c r="J14" s="20">
        <f t="shared" si="7"/>
        <v>0</v>
      </c>
      <c r="K14" s="21" t="str">
        <f>IFERROR(VLOOKUP(D14,'Fixture Tables'!$A$6:$B$13,2,FALSE),"")</f>
        <v/>
      </c>
      <c r="L14" s="88"/>
      <c r="M14" s="22" t="str">
        <f t="shared" si="8"/>
        <v/>
      </c>
      <c r="N14" s="22">
        <f t="shared" si="0"/>
        <v>0</v>
      </c>
      <c r="O14" s="100" t="str">
        <f t="shared" si="4"/>
        <v/>
      </c>
      <c r="P14" s="282"/>
      <c r="Q14" s="23"/>
      <c r="R14" s="283"/>
      <c r="S14" s="285"/>
      <c r="T14" s="156">
        <f t="shared" si="1"/>
        <v>0</v>
      </c>
      <c r="U14" s="157" t="str">
        <f t="shared" si="2"/>
        <v/>
      </c>
      <c r="V14" s="22" t="str">
        <f t="shared" si="9"/>
        <v/>
      </c>
      <c r="W14" s="22">
        <f t="shared" si="5"/>
        <v>0</v>
      </c>
      <c r="X14" s="25"/>
      <c r="Y14" s="49">
        <f t="shared" si="3"/>
        <v>0</v>
      </c>
      <c r="Z14" s="293" t="str">
        <f t="shared" si="6"/>
        <v/>
      </c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  <c r="IR14" s="116"/>
      <c r="IS14" s="116"/>
      <c r="IT14" s="116"/>
      <c r="IU14" s="116"/>
      <c r="IV14" s="116"/>
      <c r="IW14" s="116"/>
      <c r="IX14" s="116"/>
      <c r="IY14" s="116"/>
      <c r="IZ14" s="116"/>
      <c r="JA14" s="116"/>
      <c r="JB14" s="116"/>
      <c r="JC14" s="116"/>
      <c r="JD14" s="116"/>
      <c r="JE14" s="116"/>
      <c r="JF14" s="116"/>
      <c r="JG14" s="116"/>
      <c r="JH14" s="116"/>
      <c r="JI14" s="116"/>
    </row>
    <row r="15" spans="1:269" ht="19.95" customHeight="1">
      <c r="A15" s="160"/>
      <c r="B15" s="161">
        <v>6</v>
      </c>
      <c r="C15" s="159">
        <v>1.1000000000000001</v>
      </c>
      <c r="D15" s="26"/>
      <c r="E15" s="19"/>
      <c r="F15" s="28"/>
      <c r="G15" s="28"/>
      <c r="H15" s="23"/>
      <c r="I15" s="29"/>
      <c r="J15" s="20">
        <f t="shared" si="7"/>
        <v>0</v>
      </c>
      <c r="K15" s="21" t="str">
        <f>IFERROR(VLOOKUP(D15,'Fixture Tables'!$A$6:$B$13,2,FALSE),"")</f>
        <v/>
      </c>
      <c r="L15" s="88"/>
      <c r="M15" s="22" t="str">
        <f t="shared" si="8"/>
        <v/>
      </c>
      <c r="N15" s="22">
        <f t="shared" si="0"/>
        <v>0</v>
      </c>
      <c r="O15" s="100" t="str">
        <f t="shared" si="4"/>
        <v/>
      </c>
      <c r="P15" s="282"/>
      <c r="Q15" s="23"/>
      <c r="R15" s="283"/>
      <c r="S15" s="285"/>
      <c r="T15" s="156">
        <f t="shared" si="1"/>
        <v>0</v>
      </c>
      <c r="U15" s="157" t="str">
        <f t="shared" si="2"/>
        <v/>
      </c>
      <c r="V15" s="22" t="str">
        <f t="shared" si="9"/>
        <v/>
      </c>
      <c r="W15" s="22">
        <f t="shared" si="5"/>
        <v>0</v>
      </c>
      <c r="X15" s="25"/>
      <c r="Y15" s="49">
        <f t="shared" si="3"/>
        <v>0</v>
      </c>
      <c r="Z15" s="293" t="str">
        <f t="shared" si="6"/>
        <v/>
      </c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  <c r="FE15" s="116"/>
      <c r="FF15" s="116"/>
      <c r="FG15" s="116"/>
      <c r="FH15" s="116"/>
      <c r="FI15" s="116"/>
      <c r="FJ15" s="116"/>
      <c r="FK15" s="116"/>
      <c r="FL15" s="116"/>
      <c r="FM15" s="116"/>
      <c r="FN15" s="116"/>
      <c r="FO15" s="116"/>
      <c r="FP15" s="116"/>
      <c r="FQ15" s="116"/>
      <c r="FR15" s="116"/>
      <c r="FS15" s="116"/>
      <c r="FT15" s="116"/>
      <c r="FU15" s="116"/>
      <c r="FV15" s="116"/>
      <c r="FW15" s="116"/>
      <c r="FX15" s="116"/>
      <c r="FY15" s="116"/>
      <c r="FZ15" s="116"/>
      <c r="GA15" s="116"/>
      <c r="GB15" s="116"/>
      <c r="GC15" s="116"/>
      <c r="GD15" s="116"/>
      <c r="GE15" s="116"/>
      <c r="GF15" s="116"/>
      <c r="GG15" s="116"/>
      <c r="GH15" s="116"/>
      <c r="GI15" s="116"/>
      <c r="GJ15" s="116"/>
      <c r="GK15" s="116"/>
      <c r="GL15" s="116"/>
      <c r="GM15" s="116"/>
      <c r="GN15" s="116"/>
      <c r="GO15" s="116"/>
      <c r="GP15" s="116"/>
      <c r="GQ15" s="116"/>
      <c r="GR15" s="116"/>
      <c r="GS15" s="116"/>
      <c r="GT15" s="116"/>
      <c r="GU15" s="116"/>
      <c r="GV15" s="116"/>
      <c r="GW15" s="116"/>
      <c r="GX15" s="116"/>
      <c r="GY15" s="116"/>
      <c r="GZ15" s="116"/>
      <c r="HA15" s="116"/>
      <c r="HB15" s="116"/>
      <c r="HC15" s="116"/>
      <c r="HD15" s="116"/>
      <c r="HE15" s="116"/>
      <c r="HF15" s="116"/>
      <c r="HG15" s="116"/>
      <c r="HH15" s="116"/>
      <c r="HI15" s="116"/>
      <c r="HJ15" s="116"/>
      <c r="HK15" s="116"/>
      <c r="HL15" s="116"/>
      <c r="HM15" s="116"/>
      <c r="HN15" s="116"/>
      <c r="HO15" s="116"/>
      <c r="HP15" s="116"/>
      <c r="HQ15" s="116"/>
      <c r="HR15" s="116"/>
      <c r="HS15" s="116"/>
      <c r="HT15" s="116"/>
      <c r="HU15" s="116"/>
      <c r="HV15" s="116"/>
      <c r="HW15" s="116"/>
      <c r="HX15" s="116"/>
      <c r="HY15" s="116"/>
      <c r="HZ15" s="116"/>
      <c r="IA15" s="116"/>
      <c r="IB15" s="116"/>
      <c r="IC15" s="116"/>
      <c r="ID15" s="116"/>
      <c r="IE15" s="116"/>
      <c r="IF15" s="116"/>
      <c r="IG15" s="116"/>
      <c r="IH15" s="116"/>
      <c r="II15" s="116"/>
      <c r="IJ15" s="116"/>
      <c r="IK15" s="116"/>
      <c r="IL15" s="116"/>
      <c r="IM15" s="116"/>
      <c r="IN15" s="116"/>
      <c r="IO15" s="116"/>
      <c r="IP15" s="116"/>
      <c r="IQ15" s="116"/>
      <c r="IR15" s="116"/>
      <c r="IS15" s="116"/>
      <c r="IT15" s="116"/>
      <c r="IU15" s="116"/>
      <c r="IV15" s="116"/>
      <c r="IW15" s="116"/>
      <c r="IX15" s="116"/>
      <c r="IY15" s="116"/>
      <c r="IZ15" s="116"/>
      <c r="JA15" s="116"/>
      <c r="JB15" s="116"/>
      <c r="JC15" s="116"/>
      <c r="JD15" s="116"/>
      <c r="JE15" s="116"/>
      <c r="JF15" s="116"/>
      <c r="JG15" s="116"/>
      <c r="JH15" s="116"/>
      <c r="JI15" s="116"/>
    </row>
    <row r="16" spans="1:269" ht="19.95" customHeight="1">
      <c r="A16" s="160"/>
      <c r="B16" s="161">
        <v>7</v>
      </c>
      <c r="C16" s="159">
        <v>1.1000000000000001</v>
      </c>
      <c r="D16" s="26"/>
      <c r="E16" s="23"/>
      <c r="F16" s="28"/>
      <c r="G16" s="28"/>
      <c r="H16" s="23"/>
      <c r="I16" s="29"/>
      <c r="J16" s="20">
        <f t="shared" si="7"/>
        <v>0</v>
      </c>
      <c r="K16" s="21" t="str">
        <f>IFERROR(VLOOKUP(D16,'Fixture Tables'!$A$6:$B$13,2,FALSE),"")</f>
        <v/>
      </c>
      <c r="L16" s="88"/>
      <c r="M16" s="22" t="str">
        <f t="shared" si="8"/>
        <v/>
      </c>
      <c r="N16" s="22">
        <f t="shared" si="0"/>
        <v>0</v>
      </c>
      <c r="O16" s="100" t="str">
        <f t="shared" si="4"/>
        <v/>
      </c>
      <c r="P16" s="282"/>
      <c r="Q16" s="23"/>
      <c r="R16" s="283"/>
      <c r="S16" s="285"/>
      <c r="T16" s="156">
        <f t="shared" si="1"/>
        <v>0</v>
      </c>
      <c r="U16" s="157" t="str">
        <f t="shared" si="2"/>
        <v/>
      </c>
      <c r="V16" s="22" t="str">
        <f t="shared" si="9"/>
        <v/>
      </c>
      <c r="W16" s="22">
        <f t="shared" si="5"/>
        <v>0</v>
      </c>
      <c r="X16" s="25"/>
      <c r="Y16" s="49">
        <f t="shared" si="3"/>
        <v>0</v>
      </c>
      <c r="Z16" s="293" t="str">
        <f t="shared" si="6"/>
        <v/>
      </c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6"/>
      <c r="EL16" s="116"/>
      <c r="EM16" s="116"/>
      <c r="EN16" s="116"/>
      <c r="EO16" s="116"/>
      <c r="EP16" s="116"/>
      <c r="EQ16" s="116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6"/>
      <c r="FS16" s="116"/>
      <c r="FT16" s="116"/>
      <c r="FU16" s="116"/>
      <c r="FV16" s="116"/>
      <c r="FW16" s="116"/>
      <c r="FX16" s="116"/>
      <c r="FY16" s="116"/>
      <c r="FZ16" s="116"/>
      <c r="GA16" s="116"/>
      <c r="GB16" s="116"/>
      <c r="GC16" s="116"/>
      <c r="GD16" s="116"/>
      <c r="GE16" s="116"/>
      <c r="GF16" s="116"/>
      <c r="GG16" s="116"/>
      <c r="GH16" s="116"/>
      <c r="GI16" s="116"/>
      <c r="GJ16" s="116"/>
      <c r="GK16" s="116"/>
      <c r="GL16" s="116"/>
      <c r="GM16" s="116"/>
      <c r="GN16" s="116"/>
      <c r="GO16" s="116"/>
      <c r="GP16" s="116"/>
      <c r="GQ16" s="116"/>
      <c r="GR16" s="116"/>
      <c r="GS16" s="116"/>
      <c r="GT16" s="116"/>
      <c r="GU16" s="116"/>
      <c r="GV16" s="116"/>
      <c r="GW16" s="116"/>
      <c r="GX16" s="116"/>
      <c r="GY16" s="116"/>
      <c r="GZ16" s="116"/>
      <c r="HA16" s="116"/>
      <c r="HB16" s="116"/>
      <c r="HC16" s="116"/>
      <c r="HD16" s="116"/>
      <c r="HE16" s="116"/>
      <c r="HF16" s="116"/>
      <c r="HG16" s="116"/>
      <c r="HH16" s="116"/>
      <c r="HI16" s="116"/>
      <c r="HJ16" s="116"/>
      <c r="HK16" s="116"/>
      <c r="HL16" s="116"/>
      <c r="HM16" s="116"/>
      <c r="HN16" s="116"/>
      <c r="HO16" s="116"/>
      <c r="HP16" s="116"/>
      <c r="HQ16" s="116"/>
      <c r="HR16" s="116"/>
      <c r="HS16" s="116"/>
      <c r="HT16" s="116"/>
      <c r="HU16" s="116"/>
      <c r="HV16" s="116"/>
      <c r="HW16" s="116"/>
      <c r="HX16" s="116"/>
      <c r="HY16" s="116"/>
      <c r="HZ16" s="116"/>
      <c r="IA16" s="116"/>
      <c r="IB16" s="116"/>
      <c r="IC16" s="116"/>
      <c r="ID16" s="116"/>
      <c r="IE16" s="116"/>
      <c r="IF16" s="116"/>
      <c r="IG16" s="116"/>
      <c r="IH16" s="116"/>
      <c r="II16" s="116"/>
      <c r="IJ16" s="116"/>
      <c r="IK16" s="116"/>
      <c r="IL16" s="116"/>
      <c r="IM16" s="116"/>
      <c r="IN16" s="116"/>
      <c r="IO16" s="116"/>
      <c r="IP16" s="116"/>
      <c r="IQ16" s="116"/>
      <c r="IR16" s="116"/>
      <c r="IS16" s="116"/>
      <c r="IT16" s="116"/>
      <c r="IU16" s="116"/>
      <c r="IV16" s="116"/>
      <c r="IW16" s="116"/>
      <c r="IX16" s="116"/>
      <c r="IY16" s="116"/>
      <c r="IZ16" s="116"/>
      <c r="JA16" s="116"/>
      <c r="JB16" s="116"/>
      <c r="JC16" s="116"/>
      <c r="JD16" s="116"/>
      <c r="JE16" s="116"/>
      <c r="JF16" s="116"/>
      <c r="JG16" s="116"/>
      <c r="JH16" s="116"/>
      <c r="JI16" s="116"/>
    </row>
    <row r="17" spans="1:269" ht="19.95" customHeight="1">
      <c r="A17" s="160"/>
      <c r="B17" s="161">
        <v>8</v>
      </c>
      <c r="C17" s="159">
        <v>1.1000000000000001</v>
      </c>
      <c r="D17" s="26"/>
      <c r="E17" s="19"/>
      <c r="F17" s="28"/>
      <c r="G17" s="28"/>
      <c r="H17" s="23"/>
      <c r="I17" s="29"/>
      <c r="J17" s="20">
        <f t="shared" si="7"/>
        <v>0</v>
      </c>
      <c r="K17" s="21" t="str">
        <f>IFERROR(VLOOKUP(D17,'Fixture Tables'!$A$6:$B$13,2,FALSE),"")</f>
        <v/>
      </c>
      <c r="L17" s="88"/>
      <c r="M17" s="22" t="str">
        <f t="shared" si="8"/>
        <v/>
      </c>
      <c r="N17" s="22">
        <f t="shared" si="0"/>
        <v>0</v>
      </c>
      <c r="O17" s="100" t="str">
        <f t="shared" si="4"/>
        <v/>
      </c>
      <c r="P17" s="282"/>
      <c r="Q17" s="23"/>
      <c r="R17" s="283"/>
      <c r="S17" s="285"/>
      <c r="T17" s="156">
        <f t="shared" si="1"/>
        <v>0</v>
      </c>
      <c r="U17" s="157" t="str">
        <f t="shared" si="2"/>
        <v/>
      </c>
      <c r="V17" s="22" t="str">
        <f t="shared" si="9"/>
        <v/>
      </c>
      <c r="W17" s="22">
        <f t="shared" si="5"/>
        <v>0</v>
      </c>
      <c r="X17" s="25"/>
      <c r="Y17" s="49">
        <f t="shared" si="3"/>
        <v>0</v>
      </c>
      <c r="Z17" s="293" t="str">
        <f t="shared" si="6"/>
        <v/>
      </c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6"/>
      <c r="EL17" s="116"/>
      <c r="EM17" s="116"/>
      <c r="EN17" s="116"/>
      <c r="EO17" s="116"/>
      <c r="EP17" s="116"/>
      <c r="EQ17" s="116"/>
      <c r="ER17" s="116"/>
      <c r="ES17" s="116"/>
      <c r="ET17" s="116"/>
      <c r="EU17" s="116"/>
      <c r="EV17" s="116"/>
      <c r="EW17" s="116"/>
      <c r="EX17" s="116"/>
      <c r="EY17" s="116"/>
      <c r="EZ17" s="116"/>
      <c r="FA17" s="116"/>
      <c r="FB17" s="116"/>
      <c r="FC17" s="116"/>
      <c r="FD17" s="116"/>
      <c r="FE17" s="116"/>
      <c r="FF17" s="116"/>
      <c r="FG17" s="116"/>
      <c r="FH17" s="116"/>
      <c r="FI17" s="116"/>
      <c r="FJ17" s="116"/>
      <c r="FK17" s="116"/>
      <c r="FL17" s="116"/>
      <c r="FM17" s="116"/>
      <c r="FN17" s="116"/>
      <c r="FO17" s="116"/>
      <c r="FP17" s="116"/>
      <c r="FQ17" s="116"/>
      <c r="FR17" s="116"/>
      <c r="FS17" s="116"/>
      <c r="FT17" s="116"/>
      <c r="FU17" s="116"/>
      <c r="FV17" s="116"/>
      <c r="FW17" s="116"/>
      <c r="FX17" s="116"/>
      <c r="FY17" s="116"/>
      <c r="FZ17" s="116"/>
      <c r="GA17" s="116"/>
      <c r="GB17" s="116"/>
      <c r="GC17" s="116"/>
      <c r="GD17" s="116"/>
      <c r="GE17" s="116"/>
      <c r="GF17" s="116"/>
      <c r="GG17" s="116"/>
      <c r="GH17" s="116"/>
      <c r="GI17" s="116"/>
      <c r="GJ17" s="116"/>
      <c r="GK17" s="116"/>
      <c r="GL17" s="116"/>
      <c r="GM17" s="116"/>
      <c r="GN17" s="116"/>
      <c r="GO17" s="116"/>
      <c r="GP17" s="116"/>
      <c r="GQ17" s="116"/>
      <c r="GR17" s="116"/>
      <c r="GS17" s="116"/>
      <c r="GT17" s="116"/>
      <c r="GU17" s="116"/>
      <c r="GV17" s="116"/>
      <c r="GW17" s="116"/>
      <c r="GX17" s="116"/>
      <c r="GY17" s="116"/>
      <c r="GZ17" s="116"/>
      <c r="HA17" s="116"/>
      <c r="HB17" s="116"/>
      <c r="HC17" s="116"/>
      <c r="HD17" s="116"/>
      <c r="HE17" s="116"/>
      <c r="HF17" s="116"/>
      <c r="HG17" s="116"/>
      <c r="HH17" s="116"/>
      <c r="HI17" s="116"/>
      <c r="HJ17" s="116"/>
      <c r="HK17" s="116"/>
      <c r="HL17" s="116"/>
      <c r="HM17" s="116"/>
      <c r="HN17" s="116"/>
      <c r="HO17" s="116"/>
      <c r="HP17" s="116"/>
      <c r="HQ17" s="116"/>
      <c r="HR17" s="116"/>
      <c r="HS17" s="116"/>
      <c r="HT17" s="116"/>
      <c r="HU17" s="116"/>
      <c r="HV17" s="116"/>
      <c r="HW17" s="116"/>
      <c r="HX17" s="116"/>
      <c r="HY17" s="116"/>
      <c r="HZ17" s="116"/>
      <c r="IA17" s="116"/>
      <c r="IB17" s="116"/>
      <c r="IC17" s="116"/>
      <c r="ID17" s="116"/>
      <c r="IE17" s="116"/>
      <c r="IF17" s="116"/>
      <c r="IG17" s="116"/>
      <c r="IH17" s="116"/>
      <c r="II17" s="116"/>
      <c r="IJ17" s="116"/>
      <c r="IK17" s="116"/>
      <c r="IL17" s="116"/>
      <c r="IM17" s="116"/>
      <c r="IN17" s="116"/>
      <c r="IO17" s="116"/>
      <c r="IP17" s="116"/>
      <c r="IQ17" s="116"/>
      <c r="IR17" s="116"/>
      <c r="IS17" s="116"/>
      <c r="IT17" s="116"/>
      <c r="IU17" s="116"/>
      <c r="IV17" s="116"/>
      <c r="IW17" s="116"/>
      <c r="IX17" s="116"/>
      <c r="IY17" s="116"/>
      <c r="IZ17" s="116"/>
      <c r="JA17" s="116"/>
      <c r="JB17" s="116"/>
      <c r="JC17" s="116"/>
      <c r="JD17" s="116"/>
      <c r="JE17" s="116"/>
      <c r="JF17" s="116"/>
      <c r="JG17" s="116"/>
      <c r="JH17" s="116"/>
      <c r="JI17" s="116"/>
    </row>
    <row r="18" spans="1:269" ht="19.95" customHeight="1">
      <c r="A18" s="160"/>
      <c r="B18" s="161">
        <v>9</v>
      </c>
      <c r="C18" s="159">
        <v>1.1000000000000001</v>
      </c>
      <c r="D18" s="26"/>
      <c r="E18" s="19"/>
      <c r="F18" s="28"/>
      <c r="G18" s="28"/>
      <c r="H18" s="23"/>
      <c r="I18" s="29"/>
      <c r="J18" s="20">
        <f t="shared" si="7"/>
        <v>0</v>
      </c>
      <c r="K18" s="21" t="str">
        <f>IFERROR(VLOOKUP(D18,'Fixture Tables'!$A$6:$B$13,2,FALSE),"")</f>
        <v/>
      </c>
      <c r="L18" s="88"/>
      <c r="M18" s="22" t="str">
        <f t="shared" si="8"/>
        <v/>
      </c>
      <c r="N18" s="22">
        <f t="shared" si="0"/>
        <v>0</v>
      </c>
      <c r="O18" s="100" t="str">
        <f t="shared" si="4"/>
        <v/>
      </c>
      <c r="P18" s="282"/>
      <c r="Q18" s="23"/>
      <c r="R18" s="283"/>
      <c r="S18" s="285"/>
      <c r="T18" s="156">
        <f t="shared" si="1"/>
        <v>0</v>
      </c>
      <c r="U18" s="157" t="str">
        <f t="shared" si="2"/>
        <v/>
      </c>
      <c r="V18" s="22" t="str">
        <f t="shared" si="9"/>
        <v/>
      </c>
      <c r="W18" s="22">
        <f t="shared" si="5"/>
        <v>0</v>
      </c>
      <c r="X18" s="25"/>
      <c r="Y18" s="49">
        <f t="shared" si="3"/>
        <v>0</v>
      </c>
      <c r="Z18" s="293" t="str">
        <f t="shared" si="6"/>
        <v/>
      </c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6"/>
      <c r="EL18" s="116"/>
      <c r="EM18" s="116"/>
      <c r="EN18" s="116"/>
      <c r="EO18" s="116"/>
      <c r="EP18" s="116"/>
      <c r="EQ18" s="116"/>
      <c r="ER18" s="116"/>
      <c r="ES18" s="116"/>
      <c r="ET18" s="116"/>
      <c r="EU18" s="116"/>
      <c r="EV18" s="116"/>
      <c r="EW18" s="116"/>
      <c r="EX18" s="116"/>
      <c r="EY18" s="116"/>
      <c r="EZ18" s="116"/>
      <c r="FA18" s="116"/>
      <c r="FB18" s="116"/>
      <c r="FC18" s="116"/>
      <c r="FD18" s="116"/>
      <c r="FE18" s="116"/>
      <c r="FF18" s="116"/>
      <c r="FG18" s="116"/>
      <c r="FH18" s="116"/>
      <c r="FI18" s="116"/>
      <c r="FJ18" s="116"/>
      <c r="FK18" s="116"/>
      <c r="FL18" s="116"/>
      <c r="FM18" s="116"/>
      <c r="FN18" s="116"/>
      <c r="FO18" s="116"/>
      <c r="FP18" s="116"/>
      <c r="FQ18" s="116"/>
      <c r="FR18" s="116"/>
      <c r="FS18" s="116"/>
      <c r="FT18" s="116"/>
      <c r="FU18" s="116"/>
      <c r="FV18" s="116"/>
      <c r="FW18" s="116"/>
      <c r="FX18" s="116"/>
      <c r="FY18" s="116"/>
      <c r="FZ18" s="116"/>
      <c r="GA18" s="116"/>
      <c r="GB18" s="116"/>
      <c r="GC18" s="116"/>
      <c r="GD18" s="116"/>
      <c r="GE18" s="116"/>
      <c r="GF18" s="116"/>
      <c r="GG18" s="116"/>
      <c r="GH18" s="116"/>
      <c r="GI18" s="116"/>
      <c r="GJ18" s="116"/>
      <c r="GK18" s="116"/>
      <c r="GL18" s="116"/>
      <c r="GM18" s="116"/>
      <c r="GN18" s="116"/>
      <c r="GO18" s="116"/>
      <c r="GP18" s="116"/>
      <c r="GQ18" s="116"/>
      <c r="GR18" s="116"/>
      <c r="GS18" s="116"/>
      <c r="GT18" s="116"/>
      <c r="GU18" s="116"/>
      <c r="GV18" s="116"/>
      <c r="GW18" s="116"/>
      <c r="GX18" s="116"/>
      <c r="GY18" s="116"/>
      <c r="GZ18" s="116"/>
      <c r="HA18" s="116"/>
      <c r="HB18" s="116"/>
      <c r="HC18" s="116"/>
      <c r="HD18" s="116"/>
      <c r="HE18" s="116"/>
      <c r="HF18" s="116"/>
      <c r="HG18" s="116"/>
      <c r="HH18" s="116"/>
      <c r="HI18" s="116"/>
      <c r="HJ18" s="116"/>
      <c r="HK18" s="116"/>
      <c r="HL18" s="116"/>
      <c r="HM18" s="116"/>
      <c r="HN18" s="116"/>
      <c r="HO18" s="116"/>
      <c r="HP18" s="116"/>
      <c r="HQ18" s="116"/>
      <c r="HR18" s="116"/>
      <c r="HS18" s="116"/>
      <c r="HT18" s="116"/>
      <c r="HU18" s="116"/>
      <c r="HV18" s="116"/>
      <c r="HW18" s="116"/>
      <c r="HX18" s="116"/>
      <c r="HY18" s="116"/>
      <c r="HZ18" s="116"/>
      <c r="IA18" s="116"/>
      <c r="IB18" s="116"/>
      <c r="IC18" s="116"/>
      <c r="ID18" s="116"/>
      <c r="IE18" s="116"/>
      <c r="IF18" s="116"/>
      <c r="IG18" s="116"/>
      <c r="IH18" s="116"/>
      <c r="II18" s="116"/>
      <c r="IJ18" s="116"/>
      <c r="IK18" s="116"/>
      <c r="IL18" s="116"/>
      <c r="IM18" s="116"/>
      <c r="IN18" s="116"/>
      <c r="IO18" s="116"/>
      <c r="IP18" s="116"/>
      <c r="IQ18" s="116"/>
      <c r="IR18" s="116"/>
      <c r="IS18" s="116"/>
      <c r="IT18" s="116"/>
      <c r="IU18" s="116"/>
      <c r="IV18" s="116"/>
      <c r="IW18" s="116"/>
      <c r="IX18" s="116"/>
      <c r="IY18" s="116"/>
      <c r="IZ18" s="116"/>
      <c r="JA18" s="116"/>
      <c r="JB18" s="116"/>
      <c r="JC18" s="116"/>
      <c r="JD18" s="116"/>
      <c r="JE18" s="116"/>
      <c r="JF18" s="116"/>
      <c r="JG18" s="116"/>
      <c r="JH18" s="116"/>
      <c r="JI18" s="116"/>
    </row>
    <row r="19" spans="1:269" ht="19.95" customHeight="1">
      <c r="A19" s="160"/>
      <c r="B19" s="161">
        <v>10</v>
      </c>
      <c r="C19" s="159">
        <v>1.1000000000000001</v>
      </c>
      <c r="D19" s="26"/>
      <c r="E19" s="19"/>
      <c r="F19" s="28"/>
      <c r="G19" s="28"/>
      <c r="H19" s="23"/>
      <c r="I19" s="29"/>
      <c r="J19" s="20">
        <f t="shared" si="7"/>
        <v>0</v>
      </c>
      <c r="K19" s="21" t="str">
        <f>IFERROR(VLOOKUP(D19,'Fixture Tables'!$A$6:$B$13,2,FALSE),"")</f>
        <v/>
      </c>
      <c r="L19" s="88"/>
      <c r="M19" s="22" t="str">
        <f t="shared" si="8"/>
        <v/>
      </c>
      <c r="N19" s="22">
        <f t="shared" si="0"/>
        <v>0</v>
      </c>
      <c r="O19" s="100" t="str">
        <f t="shared" si="4"/>
        <v/>
      </c>
      <c r="P19" s="282"/>
      <c r="Q19" s="23"/>
      <c r="R19" s="283"/>
      <c r="S19" s="285"/>
      <c r="T19" s="156">
        <f t="shared" si="1"/>
        <v>0</v>
      </c>
      <c r="U19" s="157" t="str">
        <f t="shared" si="2"/>
        <v/>
      </c>
      <c r="V19" s="22" t="str">
        <f t="shared" si="9"/>
        <v/>
      </c>
      <c r="W19" s="22">
        <f t="shared" si="5"/>
        <v>0</v>
      </c>
      <c r="X19" s="25"/>
      <c r="Y19" s="49">
        <f t="shared" si="3"/>
        <v>0</v>
      </c>
      <c r="Z19" s="293" t="str">
        <f t="shared" si="6"/>
        <v/>
      </c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6"/>
      <c r="EL19" s="116"/>
      <c r="EM19" s="116"/>
      <c r="EN19" s="116"/>
      <c r="EO19" s="116"/>
      <c r="EP19" s="116"/>
      <c r="EQ19" s="116"/>
      <c r="ER19" s="116"/>
      <c r="ES19" s="116"/>
      <c r="ET19" s="116"/>
      <c r="EU19" s="116"/>
      <c r="EV19" s="116"/>
      <c r="EW19" s="116"/>
      <c r="EX19" s="116"/>
      <c r="EY19" s="116"/>
      <c r="EZ19" s="116"/>
      <c r="FA19" s="116"/>
      <c r="FB19" s="116"/>
      <c r="FC19" s="116"/>
      <c r="FD19" s="116"/>
      <c r="FE19" s="116"/>
      <c r="FF19" s="116"/>
      <c r="FG19" s="116"/>
      <c r="FH19" s="116"/>
      <c r="FI19" s="116"/>
      <c r="FJ19" s="116"/>
      <c r="FK19" s="116"/>
      <c r="FL19" s="116"/>
      <c r="FM19" s="116"/>
      <c r="FN19" s="116"/>
      <c r="FO19" s="116"/>
      <c r="FP19" s="116"/>
      <c r="FQ19" s="116"/>
      <c r="FR19" s="116"/>
      <c r="FS19" s="116"/>
      <c r="FT19" s="116"/>
      <c r="FU19" s="116"/>
      <c r="FV19" s="116"/>
      <c r="FW19" s="116"/>
      <c r="FX19" s="116"/>
      <c r="FY19" s="116"/>
      <c r="FZ19" s="116"/>
      <c r="GA19" s="116"/>
      <c r="GB19" s="116"/>
      <c r="GC19" s="116"/>
      <c r="GD19" s="116"/>
      <c r="GE19" s="116"/>
      <c r="GF19" s="116"/>
      <c r="GG19" s="116"/>
      <c r="GH19" s="116"/>
      <c r="GI19" s="116"/>
      <c r="GJ19" s="116"/>
      <c r="GK19" s="116"/>
      <c r="GL19" s="116"/>
      <c r="GM19" s="116"/>
      <c r="GN19" s="116"/>
      <c r="GO19" s="116"/>
      <c r="GP19" s="116"/>
      <c r="GQ19" s="116"/>
      <c r="GR19" s="116"/>
      <c r="GS19" s="116"/>
      <c r="GT19" s="116"/>
      <c r="GU19" s="116"/>
      <c r="GV19" s="116"/>
      <c r="GW19" s="116"/>
      <c r="GX19" s="116"/>
      <c r="GY19" s="116"/>
      <c r="GZ19" s="116"/>
      <c r="HA19" s="116"/>
      <c r="HB19" s="116"/>
      <c r="HC19" s="116"/>
      <c r="HD19" s="116"/>
      <c r="HE19" s="116"/>
      <c r="HF19" s="116"/>
      <c r="HG19" s="116"/>
      <c r="HH19" s="116"/>
      <c r="HI19" s="116"/>
      <c r="HJ19" s="116"/>
      <c r="HK19" s="116"/>
      <c r="HL19" s="116"/>
      <c r="HM19" s="116"/>
      <c r="HN19" s="116"/>
      <c r="HO19" s="116"/>
      <c r="HP19" s="116"/>
      <c r="HQ19" s="116"/>
      <c r="HR19" s="116"/>
      <c r="HS19" s="116"/>
      <c r="HT19" s="116"/>
      <c r="HU19" s="116"/>
      <c r="HV19" s="116"/>
      <c r="HW19" s="116"/>
      <c r="HX19" s="116"/>
      <c r="HY19" s="116"/>
      <c r="HZ19" s="116"/>
      <c r="IA19" s="116"/>
      <c r="IB19" s="116"/>
      <c r="IC19" s="116"/>
      <c r="ID19" s="116"/>
      <c r="IE19" s="116"/>
      <c r="IF19" s="116"/>
      <c r="IG19" s="116"/>
      <c r="IH19" s="116"/>
      <c r="II19" s="116"/>
      <c r="IJ19" s="116"/>
      <c r="IK19" s="116"/>
      <c r="IL19" s="116"/>
      <c r="IM19" s="116"/>
      <c r="IN19" s="116"/>
      <c r="IO19" s="116"/>
      <c r="IP19" s="116"/>
      <c r="IQ19" s="116"/>
      <c r="IR19" s="116"/>
      <c r="IS19" s="116"/>
      <c r="IT19" s="116"/>
      <c r="IU19" s="116"/>
      <c r="IV19" s="116"/>
      <c r="IW19" s="116"/>
      <c r="IX19" s="116"/>
      <c r="IY19" s="116"/>
      <c r="IZ19" s="116"/>
      <c r="JA19" s="116"/>
      <c r="JB19" s="116"/>
      <c r="JC19" s="116"/>
      <c r="JD19" s="116"/>
      <c r="JE19" s="116"/>
      <c r="JF19" s="116"/>
      <c r="JG19" s="116"/>
      <c r="JH19" s="116"/>
      <c r="JI19" s="116"/>
    </row>
    <row r="20" spans="1:269" ht="19.95" customHeight="1">
      <c r="A20" s="160"/>
      <c r="B20" s="161">
        <v>11</v>
      </c>
      <c r="C20" s="159">
        <v>1.1000000000000001</v>
      </c>
      <c r="D20" s="26"/>
      <c r="E20" s="19"/>
      <c r="F20" s="28"/>
      <c r="G20" s="28"/>
      <c r="H20" s="23"/>
      <c r="I20" s="29"/>
      <c r="J20" s="20">
        <f t="shared" si="7"/>
        <v>0</v>
      </c>
      <c r="K20" s="21" t="str">
        <f>IFERROR(VLOOKUP(D20,'Fixture Tables'!$A$6:$B$13,2,FALSE),"")</f>
        <v/>
      </c>
      <c r="L20" s="88"/>
      <c r="M20" s="22" t="str">
        <f t="shared" si="8"/>
        <v/>
      </c>
      <c r="N20" s="22">
        <f t="shared" si="0"/>
        <v>0</v>
      </c>
      <c r="O20" s="100" t="str">
        <f t="shared" si="4"/>
        <v/>
      </c>
      <c r="P20" s="282"/>
      <c r="Q20" s="23"/>
      <c r="R20" s="283"/>
      <c r="S20" s="285"/>
      <c r="T20" s="156">
        <f t="shared" si="1"/>
        <v>0</v>
      </c>
      <c r="U20" s="157" t="str">
        <f t="shared" si="2"/>
        <v/>
      </c>
      <c r="V20" s="22" t="str">
        <f t="shared" si="9"/>
        <v/>
      </c>
      <c r="W20" s="22">
        <f t="shared" si="5"/>
        <v>0</v>
      </c>
      <c r="X20" s="25"/>
      <c r="Y20" s="49">
        <f t="shared" si="3"/>
        <v>0</v>
      </c>
      <c r="Z20" s="293" t="str">
        <f t="shared" si="6"/>
        <v/>
      </c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6"/>
      <c r="EL20" s="116"/>
      <c r="EM20" s="116"/>
      <c r="EN20" s="116"/>
      <c r="EO20" s="116"/>
      <c r="EP20" s="116"/>
      <c r="EQ20" s="116"/>
      <c r="ER20" s="116"/>
      <c r="ES20" s="116"/>
      <c r="ET20" s="116"/>
      <c r="EU20" s="116"/>
      <c r="EV20" s="116"/>
      <c r="EW20" s="116"/>
      <c r="EX20" s="116"/>
      <c r="EY20" s="116"/>
      <c r="EZ20" s="116"/>
      <c r="FA20" s="116"/>
      <c r="FB20" s="116"/>
      <c r="FC20" s="116"/>
      <c r="FD20" s="116"/>
      <c r="FE20" s="116"/>
      <c r="FF20" s="116"/>
      <c r="FG20" s="116"/>
      <c r="FH20" s="116"/>
      <c r="FI20" s="116"/>
      <c r="FJ20" s="116"/>
      <c r="FK20" s="116"/>
      <c r="FL20" s="116"/>
      <c r="FM20" s="116"/>
      <c r="FN20" s="116"/>
      <c r="FO20" s="116"/>
      <c r="FP20" s="116"/>
      <c r="FQ20" s="116"/>
      <c r="FR20" s="116"/>
      <c r="FS20" s="116"/>
      <c r="FT20" s="116"/>
      <c r="FU20" s="116"/>
      <c r="FV20" s="116"/>
      <c r="FW20" s="116"/>
      <c r="FX20" s="116"/>
      <c r="FY20" s="116"/>
      <c r="FZ20" s="116"/>
      <c r="GA20" s="116"/>
      <c r="GB20" s="116"/>
      <c r="GC20" s="116"/>
      <c r="GD20" s="116"/>
      <c r="GE20" s="116"/>
      <c r="GF20" s="116"/>
      <c r="GG20" s="116"/>
      <c r="GH20" s="116"/>
      <c r="GI20" s="116"/>
      <c r="GJ20" s="116"/>
      <c r="GK20" s="116"/>
      <c r="GL20" s="116"/>
      <c r="GM20" s="116"/>
      <c r="GN20" s="116"/>
      <c r="GO20" s="116"/>
      <c r="GP20" s="116"/>
      <c r="GQ20" s="116"/>
      <c r="GR20" s="116"/>
      <c r="GS20" s="116"/>
      <c r="GT20" s="116"/>
      <c r="GU20" s="116"/>
      <c r="GV20" s="116"/>
      <c r="GW20" s="116"/>
      <c r="GX20" s="116"/>
      <c r="GY20" s="116"/>
      <c r="GZ20" s="116"/>
      <c r="HA20" s="116"/>
      <c r="HB20" s="116"/>
      <c r="HC20" s="116"/>
      <c r="HD20" s="116"/>
      <c r="HE20" s="116"/>
      <c r="HF20" s="116"/>
      <c r="HG20" s="116"/>
      <c r="HH20" s="116"/>
      <c r="HI20" s="116"/>
      <c r="HJ20" s="116"/>
      <c r="HK20" s="116"/>
      <c r="HL20" s="116"/>
      <c r="HM20" s="116"/>
      <c r="HN20" s="116"/>
      <c r="HO20" s="116"/>
      <c r="HP20" s="116"/>
      <c r="HQ20" s="116"/>
      <c r="HR20" s="116"/>
      <c r="HS20" s="116"/>
      <c r="HT20" s="116"/>
      <c r="HU20" s="116"/>
      <c r="HV20" s="116"/>
      <c r="HW20" s="116"/>
      <c r="HX20" s="116"/>
      <c r="HY20" s="116"/>
      <c r="HZ20" s="116"/>
      <c r="IA20" s="116"/>
      <c r="IB20" s="116"/>
      <c r="IC20" s="116"/>
      <c r="ID20" s="116"/>
      <c r="IE20" s="116"/>
      <c r="IF20" s="116"/>
      <c r="IG20" s="116"/>
      <c r="IH20" s="116"/>
      <c r="II20" s="116"/>
      <c r="IJ20" s="116"/>
      <c r="IK20" s="116"/>
      <c r="IL20" s="116"/>
      <c r="IM20" s="116"/>
      <c r="IN20" s="116"/>
      <c r="IO20" s="116"/>
      <c r="IP20" s="116"/>
      <c r="IQ20" s="116"/>
      <c r="IR20" s="116"/>
      <c r="IS20" s="116"/>
      <c r="IT20" s="116"/>
      <c r="IU20" s="116"/>
      <c r="IV20" s="116"/>
      <c r="IW20" s="116"/>
      <c r="IX20" s="116"/>
      <c r="IY20" s="116"/>
      <c r="IZ20" s="116"/>
      <c r="JA20" s="116"/>
      <c r="JB20" s="116"/>
      <c r="JC20" s="116"/>
      <c r="JD20" s="116"/>
      <c r="JE20" s="116"/>
      <c r="JF20" s="116"/>
      <c r="JG20" s="116"/>
      <c r="JH20" s="116"/>
      <c r="JI20" s="116"/>
    </row>
    <row r="21" spans="1:269" ht="19.95" customHeight="1">
      <c r="A21" s="160"/>
      <c r="B21" s="161">
        <v>12</v>
      </c>
      <c r="C21" s="159">
        <v>1.1000000000000001</v>
      </c>
      <c r="D21" s="26"/>
      <c r="E21" s="19"/>
      <c r="F21" s="28"/>
      <c r="G21" s="28"/>
      <c r="H21" s="19"/>
      <c r="I21" s="29"/>
      <c r="J21" s="20">
        <f t="shared" si="7"/>
        <v>0</v>
      </c>
      <c r="K21" s="21" t="str">
        <f>IFERROR(VLOOKUP(D21,'Fixture Tables'!$A$6:$B$13,2,FALSE),"")</f>
        <v/>
      </c>
      <c r="L21" s="88"/>
      <c r="M21" s="22" t="str">
        <f t="shared" si="8"/>
        <v/>
      </c>
      <c r="N21" s="22">
        <f t="shared" si="0"/>
        <v>0</v>
      </c>
      <c r="O21" s="100" t="str">
        <f t="shared" si="4"/>
        <v/>
      </c>
      <c r="P21" s="282"/>
      <c r="Q21" s="27"/>
      <c r="R21" s="283"/>
      <c r="S21" s="285"/>
      <c r="T21" s="156">
        <f t="shared" si="1"/>
        <v>0</v>
      </c>
      <c r="U21" s="157" t="str">
        <f t="shared" si="2"/>
        <v/>
      </c>
      <c r="V21" s="22" t="str">
        <f t="shared" si="9"/>
        <v/>
      </c>
      <c r="W21" s="22">
        <f t="shared" si="5"/>
        <v>0</v>
      </c>
      <c r="X21" s="50"/>
      <c r="Y21" s="49">
        <f t="shared" si="3"/>
        <v>0</v>
      </c>
      <c r="Z21" s="293" t="str">
        <f t="shared" si="6"/>
        <v/>
      </c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6"/>
      <c r="EL21" s="116"/>
      <c r="EM21" s="116"/>
      <c r="EN21" s="116"/>
      <c r="EO21" s="116"/>
      <c r="EP21" s="116"/>
      <c r="EQ21" s="116"/>
      <c r="ER21" s="116"/>
      <c r="ES21" s="116"/>
      <c r="ET21" s="116"/>
      <c r="EU21" s="116"/>
      <c r="EV21" s="116"/>
      <c r="EW21" s="116"/>
      <c r="EX21" s="116"/>
      <c r="EY21" s="116"/>
      <c r="EZ21" s="116"/>
      <c r="FA21" s="116"/>
      <c r="FB21" s="116"/>
      <c r="FC21" s="116"/>
      <c r="FD21" s="116"/>
      <c r="FE21" s="116"/>
      <c r="FF21" s="116"/>
      <c r="FG21" s="116"/>
      <c r="FH21" s="116"/>
      <c r="FI21" s="116"/>
      <c r="FJ21" s="116"/>
      <c r="FK21" s="116"/>
      <c r="FL21" s="116"/>
      <c r="FM21" s="116"/>
      <c r="FN21" s="116"/>
      <c r="FO21" s="116"/>
      <c r="FP21" s="116"/>
      <c r="FQ21" s="116"/>
      <c r="FR21" s="116"/>
      <c r="FS21" s="116"/>
      <c r="FT21" s="116"/>
      <c r="FU21" s="116"/>
      <c r="FV21" s="116"/>
      <c r="FW21" s="116"/>
      <c r="FX21" s="116"/>
      <c r="FY21" s="116"/>
      <c r="FZ21" s="116"/>
      <c r="GA21" s="116"/>
      <c r="GB21" s="116"/>
      <c r="GC21" s="116"/>
      <c r="GD21" s="116"/>
      <c r="GE21" s="116"/>
      <c r="GF21" s="116"/>
      <c r="GG21" s="116"/>
      <c r="GH21" s="116"/>
      <c r="GI21" s="116"/>
      <c r="GJ21" s="116"/>
      <c r="GK21" s="116"/>
      <c r="GL21" s="116"/>
      <c r="GM21" s="116"/>
      <c r="GN21" s="116"/>
      <c r="GO21" s="116"/>
      <c r="GP21" s="116"/>
      <c r="GQ21" s="116"/>
      <c r="GR21" s="116"/>
      <c r="GS21" s="116"/>
      <c r="GT21" s="116"/>
      <c r="GU21" s="116"/>
      <c r="GV21" s="116"/>
      <c r="GW21" s="116"/>
      <c r="GX21" s="116"/>
      <c r="GY21" s="116"/>
      <c r="GZ21" s="116"/>
      <c r="HA21" s="116"/>
      <c r="HB21" s="116"/>
      <c r="HC21" s="116"/>
      <c r="HD21" s="116"/>
      <c r="HE21" s="116"/>
      <c r="HF21" s="116"/>
      <c r="HG21" s="116"/>
      <c r="HH21" s="116"/>
      <c r="HI21" s="116"/>
      <c r="HJ21" s="116"/>
      <c r="HK21" s="116"/>
      <c r="HL21" s="116"/>
      <c r="HM21" s="116"/>
      <c r="HN21" s="116"/>
      <c r="HO21" s="116"/>
      <c r="HP21" s="116"/>
      <c r="HQ21" s="116"/>
      <c r="HR21" s="116"/>
      <c r="HS21" s="116"/>
      <c r="HT21" s="116"/>
      <c r="HU21" s="116"/>
      <c r="HV21" s="116"/>
      <c r="HW21" s="116"/>
      <c r="HX21" s="116"/>
      <c r="HY21" s="116"/>
      <c r="HZ21" s="116"/>
      <c r="IA21" s="116"/>
      <c r="IB21" s="116"/>
      <c r="IC21" s="116"/>
      <c r="ID21" s="116"/>
      <c r="IE21" s="116"/>
      <c r="IF21" s="116"/>
      <c r="IG21" s="116"/>
      <c r="IH21" s="116"/>
      <c r="II21" s="116"/>
      <c r="IJ21" s="116"/>
      <c r="IK21" s="116"/>
      <c r="IL21" s="116"/>
      <c r="IM21" s="116"/>
      <c r="IN21" s="116"/>
      <c r="IO21" s="116"/>
      <c r="IP21" s="116"/>
      <c r="IQ21" s="116"/>
      <c r="IR21" s="116"/>
      <c r="IS21" s="116"/>
      <c r="IT21" s="116"/>
      <c r="IU21" s="116"/>
      <c r="IV21" s="116"/>
      <c r="IW21" s="116"/>
      <c r="IX21" s="116"/>
      <c r="IY21" s="116"/>
      <c r="IZ21" s="116"/>
      <c r="JA21" s="116"/>
      <c r="JB21" s="116"/>
      <c r="JC21" s="116"/>
      <c r="JD21" s="116"/>
      <c r="JE21" s="116"/>
      <c r="JF21" s="116"/>
      <c r="JG21" s="116"/>
      <c r="JH21" s="116"/>
      <c r="JI21" s="116"/>
    </row>
    <row r="22" spans="1:269" ht="19.95" customHeight="1">
      <c r="A22" s="160"/>
      <c r="B22" s="161">
        <v>13</v>
      </c>
      <c r="C22" s="159">
        <v>1.1000000000000001</v>
      </c>
      <c r="D22" s="26"/>
      <c r="E22" s="19"/>
      <c r="F22" s="28"/>
      <c r="G22" s="28"/>
      <c r="H22" s="19"/>
      <c r="I22" s="29"/>
      <c r="J22" s="20">
        <f t="shared" si="7"/>
        <v>0</v>
      </c>
      <c r="K22" s="21" t="str">
        <f>IFERROR(VLOOKUP(D22,'Fixture Tables'!$A$6:$B$13,2,FALSE),"")</f>
        <v/>
      </c>
      <c r="L22" s="88"/>
      <c r="M22" s="22" t="str">
        <f t="shared" si="8"/>
        <v/>
      </c>
      <c r="N22" s="22">
        <f t="shared" si="0"/>
        <v>0</v>
      </c>
      <c r="O22" s="100" t="str">
        <f t="shared" si="4"/>
        <v/>
      </c>
      <c r="P22" s="282"/>
      <c r="Q22" s="27"/>
      <c r="R22" s="283"/>
      <c r="S22" s="285"/>
      <c r="T22" s="156">
        <f t="shared" si="1"/>
        <v>0</v>
      </c>
      <c r="U22" s="157" t="str">
        <f t="shared" si="2"/>
        <v/>
      </c>
      <c r="V22" s="22" t="str">
        <f t="shared" si="9"/>
        <v/>
      </c>
      <c r="W22" s="22">
        <f t="shared" si="5"/>
        <v>0</v>
      </c>
      <c r="X22" s="50"/>
      <c r="Y22" s="49">
        <f t="shared" si="3"/>
        <v>0</v>
      </c>
      <c r="Z22" s="293" t="str">
        <f t="shared" si="6"/>
        <v/>
      </c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6"/>
      <c r="EL22" s="116"/>
      <c r="EM22" s="116"/>
      <c r="EN22" s="116"/>
      <c r="EO22" s="116"/>
      <c r="EP22" s="116"/>
      <c r="EQ22" s="116"/>
      <c r="ER22" s="116"/>
      <c r="ES22" s="116"/>
      <c r="ET22" s="116"/>
      <c r="EU22" s="116"/>
      <c r="EV22" s="116"/>
      <c r="EW22" s="116"/>
      <c r="EX22" s="116"/>
      <c r="EY22" s="116"/>
      <c r="EZ22" s="116"/>
      <c r="FA22" s="116"/>
      <c r="FB22" s="116"/>
      <c r="FC22" s="116"/>
      <c r="FD22" s="116"/>
      <c r="FE22" s="116"/>
      <c r="FF22" s="116"/>
      <c r="FG22" s="116"/>
      <c r="FH22" s="116"/>
      <c r="FI22" s="116"/>
      <c r="FJ22" s="116"/>
      <c r="FK22" s="116"/>
      <c r="FL22" s="116"/>
      <c r="FM22" s="116"/>
      <c r="FN22" s="116"/>
      <c r="FO22" s="116"/>
      <c r="FP22" s="116"/>
      <c r="FQ22" s="116"/>
      <c r="FR22" s="116"/>
      <c r="FS22" s="116"/>
      <c r="FT22" s="116"/>
      <c r="FU22" s="116"/>
      <c r="FV22" s="116"/>
      <c r="FW22" s="116"/>
      <c r="FX22" s="116"/>
      <c r="FY22" s="116"/>
      <c r="FZ22" s="116"/>
      <c r="GA22" s="116"/>
      <c r="GB22" s="116"/>
      <c r="GC22" s="116"/>
      <c r="GD22" s="116"/>
      <c r="GE22" s="116"/>
      <c r="GF22" s="116"/>
      <c r="GG22" s="116"/>
      <c r="GH22" s="116"/>
      <c r="GI22" s="116"/>
      <c r="GJ22" s="116"/>
      <c r="GK22" s="116"/>
      <c r="GL22" s="116"/>
      <c r="GM22" s="116"/>
      <c r="GN22" s="116"/>
      <c r="GO22" s="116"/>
      <c r="GP22" s="116"/>
      <c r="GQ22" s="116"/>
      <c r="GR22" s="116"/>
      <c r="GS22" s="116"/>
      <c r="GT22" s="116"/>
      <c r="GU22" s="116"/>
      <c r="GV22" s="116"/>
      <c r="GW22" s="116"/>
      <c r="GX22" s="116"/>
      <c r="GY22" s="116"/>
      <c r="GZ22" s="116"/>
      <c r="HA22" s="116"/>
      <c r="HB22" s="116"/>
      <c r="HC22" s="116"/>
      <c r="HD22" s="116"/>
      <c r="HE22" s="116"/>
      <c r="HF22" s="116"/>
      <c r="HG22" s="116"/>
      <c r="HH22" s="116"/>
      <c r="HI22" s="116"/>
      <c r="HJ22" s="116"/>
      <c r="HK22" s="116"/>
      <c r="HL22" s="116"/>
      <c r="HM22" s="116"/>
      <c r="HN22" s="116"/>
      <c r="HO22" s="116"/>
      <c r="HP22" s="116"/>
      <c r="HQ22" s="116"/>
      <c r="HR22" s="116"/>
      <c r="HS22" s="116"/>
      <c r="HT22" s="116"/>
      <c r="HU22" s="116"/>
      <c r="HV22" s="116"/>
      <c r="HW22" s="116"/>
      <c r="HX22" s="116"/>
      <c r="HY22" s="116"/>
      <c r="HZ22" s="116"/>
      <c r="IA22" s="116"/>
      <c r="IB22" s="116"/>
      <c r="IC22" s="116"/>
      <c r="ID22" s="116"/>
      <c r="IE22" s="116"/>
      <c r="IF22" s="116"/>
      <c r="IG22" s="116"/>
      <c r="IH22" s="116"/>
      <c r="II22" s="116"/>
      <c r="IJ22" s="116"/>
      <c r="IK22" s="116"/>
      <c r="IL22" s="116"/>
      <c r="IM22" s="116"/>
      <c r="IN22" s="116"/>
      <c r="IO22" s="116"/>
      <c r="IP22" s="116"/>
      <c r="IQ22" s="116"/>
      <c r="IR22" s="116"/>
      <c r="IS22" s="116"/>
      <c r="IT22" s="116"/>
      <c r="IU22" s="116"/>
      <c r="IV22" s="116"/>
      <c r="IW22" s="116"/>
      <c r="IX22" s="116"/>
      <c r="IY22" s="116"/>
      <c r="IZ22" s="116"/>
      <c r="JA22" s="116"/>
      <c r="JB22" s="116"/>
      <c r="JC22" s="116"/>
      <c r="JD22" s="116"/>
      <c r="JE22" s="116"/>
      <c r="JF22" s="116"/>
      <c r="JG22" s="116"/>
      <c r="JH22" s="116"/>
      <c r="JI22" s="116"/>
    </row>
    <row r="23" spans="1:269" ht="19.95" customHeight="1">
      <c r="A23" s="160"/>
      <c r="B23" s="161">
        <v>14</v>
      </c>
      <c r="C23" s="159">
        <v>1.1000000000000001</v>
      </c>
      <c r="D23" s="26"/>
      <c r="E23" s="19"/>
      <c r="F23" s="28"/>
      <c r="G23" s="28"/>
      <c r="H23" s="19"/>
      <c r="I23" s="29"/>
      <c r="J23" s="20">
        <f t="shared" si="7"/>
        <v>0</v>
      </c>
      <c r="K23" s="21" t="str">
        <f>IFERROR(VLOOKUP(D23,'Fixture Tables'!$A$6:$B$13,2,FALSE),"")</f>
        <v/>
      </c>
      <c r="L23" s="88"/>
      <c r="M23" s="22" t="str">
        <f t="shared" si="8"/>
        <v/>
      </c>
      <c r="N23" s="22">
        <f t="shared" si="0"/>
        <v>0</v>
      </c>
      <c r="O23" s="100" t="str">
        <f t="shared" si="4"/>
        <v/>
      </c>
      <c r="P23" s="282"/>
      <c r="Q23" s="27"/>
      <c r="R23" s="283"/>
      <c r="S23" s="285"/>
      <c r="T23" s="156">
        <f t="shared" si="1"/>
        <v>0</v>
      </c>
      <c r="U23" s="157" t="str">
        <f t="shared" si="2"/>
        <v/>
      </c>
      <c r="V23" s="22" t="str">
        <f t="shared" si="9"/>
        <v/>
      </c>
      <c r="W23" s="22">
        <f t="shared" si="5"/>
        <v>0</v>
      </c>
      <c r="X23" s="50"/>
      <c r="Y23" s="49">
        <f t="shared" si="3"/>
        <v>0</v>
      </c>
      <c r="Z23" s="293" t="str">
        <f t="shared" si="6"/>
        <v/>
      </c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6"/>
      <c r="EL23" s="116"/>
      <c r="EM23" s="116"/>
      <c r="EN23" s="116"/>
      <c r="EO23" s="116"/>
      <c r="EP23" s="116"/>
      <c r="EQ23" s="116"/>
      <c r="ER23" s="116"/>
      <c r="ES23" s="116"/>
      <c r="ET23" s="116"/>
      <c r="EU23" s="116"/>
      <c r="EV23" s="116"/>
      <c r="EW23" s="116"/>
      <c r="EX23" s="116"/>
      <c r="EY23" s="116"/>
      <c r="EZ23" s="116"/>
      <c r="FA23" s="116"/>
      <c r="FB23" s="116"/>
      <c r="FC23" s="116"/>
      <c r="FD23" s="116"/>
      <c r="FE23" s="116"/>
      <c r="FF23" s="116"/>
      <c r="FG23" s="116"/>
      <c r="FH23" s="116"/>
      <c r="FI23" s="116"/>
      <c r="FJ23" s="116"/>
      <c r="FK23" s="116"/>
      <c r="FL23" s="116"/>
      <c r="FM23" s="116"/>
      <c r="FN23" s="116"/>
      <c r="FO23" s="116"/>
      <c r="FP23" s="116"/>
      <c r="FQ23" s="116"/>
      <c r="FR23" s="116"/>
      <c r="FS23" s="116"/>
      <c r="FT23" s="116"/>
      <c r="FU23" s="116"/>
      <c r="FV23" s="116"/>
      <c r="FW23" s="116"/>
      <c r="FX23" s="116"/>
      <c r="FY23" s="116"/>
      <c r="FZ23" s="116"/>
      <c r="GA23" s="116"/>
      <c r="GB23" s="116"/>
      <c r="GC23" s="116"/>
      <c r="GD23" s="116"/>
      <c r="GE23" s="116"/>
      <c r="GF23" s="116"/>
      <c r="GG23" s="116"/>
      <c r="GH23" s="116"/>
      <c r="GI23" s="116"/>
      <c r="GJ23" s="116"/>
      <c r="GK23" s="116"/>
      <c r="GL23" s="116"/>
      <c r="GM23" s="116"/>
      <c r="GN23" s="116"/>
      <c r="GO23" s="116"/>
      <c r="GP23" s="116"/>
      <c r="GQ23" s="116"/>
      <c r="GR23" s="116"/>
      <c r="GS23" s="116"/>
      <c r="GT23" s="116"/>
      <c r="GU23" s="116"/>
      <c r="GV23" s="116"/>
      <c r="GW23" s="116"/>
      <c r="GX23" s="116"/>
      <c r="GY23" s="116"/>
      <c r="GZ23" s="116"/>
      <c r="HA23" s="116"/>
      <c r="HB23" s="116"/>
      <c r="HC23" s="116"/>
      <c r="HD23" s="116"/>
      <c r="HE23" s="116"/>
      <c r="HF23" s="116"/>
      <c r="HG23" s="116"/>
      <c r="HH23" s="116"/>
      <c r="HI23" s="116"/>
      <c r="HJ23" s="116"/>
      <c r="HK23" s="116"/>
      <c r="HL23" s="116"/>
      <c r="HM23" s="116"/>
      <c r="HN23" s="116"/>
      <c r="HO23" s="116"/>
      <c r="HP23" s="116"/>
      <c r="HQ23" s="116"/>
      <c r="HR23" s="116"/>
      <c r="HS23" s="116"/>
      <c r="HT23" s="116"/>
      <c r="HU23" s="116"/>
      <c r="HV23" s="116"/>
      <c r="HW23" s="116"/>
      <c r="HX23" s="116"/>
      <c r="HY23" s="116"/>
      <c r="HZ23" s="116"/>
      <c r="IA23" s="116"/>
      <c r="IB23" s="116"/>
      <c r="IC23" s="116"/>
      <c r="ID23" s="116"/>
      <c r="IE23" s="116"/>
      <c r="IF23" s="116"/>
      <c r="IG23" s="116"/>
      <c r="IH23" s="116"/>
      <c r="II23" s="116"/>
      <c r="IJ23" s="116"/>
      <c r="IK23" s="116"/>
      <c r="IL23" s="116"/>
      <c r="IM23" s="116"/>
      <c r="IN23" s="116"/>
      <c r="IO23" s="116"/>
      <c r="IP23" s="116"/>
      <c r="IQ23" s="116"/>
      <c r="IR23" s="116"/>
      <c r="IS23" s="116"/>
      <c r="IT23" s="116"/>
      <c r="IU23" s="116"/>
      <c r="IV23" s="116"/>
      <c r="IW23" s="116"/>
      <c r="IX23" s="116"/>
      <c r="IY23" s="116"/>
      <c r="IZ23" s="116"/>
      <c r="JA23" s="116"/>
      <c r="JB23" s="116"/>
      <c r="JC23" s="116"/>
      <c r="JD23" s="116"/>
      <c r="JE23" s="116"/>
      <c r="JF23" s="116"/>
      <c r="JG23" s="116"/>
      <c r="JH23" s="116"/>
      <c r="JI23" s="116"/>
    </row>
    <row r="24" spans="1:269" ht="19.95" customHeight="1">
      <c r="A24" s="160"/>
      <c r="B24" s="161">
        <v>15</v>
      </c>
      <c r="C24" s="159">
        <v>1.1000000000000001</v>
      </c>
      <c r="D24" s="26"/>
      <c r="E24" s="19"/>
      <c r="F24" s="28"/>
      <c r="G24" s="28"/>
      <c r="H24" s="19"/>
      <c r="I24" s="29"/>
      <c r="J24" s="20">
        <f t="shared" si="7"/>
        <v>0</v>
      </c>
      <c r="K24" s="21" t="str">
        <f>IFERROR(VLOOKUP(D24,'Fixture Tables'!$A$6:$B$13,2,FALSE),"")</f>
        <v/>
      </c>
      <c r="L24" s="88"/>
      <c r="M24" s="22" t="str">
        <f t="shared" si="8"/>
        <v/>
      </c>
      <c r="N24" s="22">
        <f t="shared" si="0"/>
        <v>0</v>
      </c>
      <c r="O24" s="100" t="str">
        <f t="shared" si="4"/>
        <v/>
      </c>
      <c r="P24" s="282"/>
      <c r="Q24" s="27"/>
      <c r="R24" s="283"/>
      <c r="S24" s="285"/>
      <c r="T24" s="156">
        <f t="shared" si="1"/>
        <v>0</v>
      </c>
      <c r="U24" s="157" t="str">
        <f t="shared" si="2"/>
        <v/>
      </c>
      <c r="V24" s="22" t="str">
        <f t="shared" si="9"/>
        <v/>
      </c>
      <c r="W24" s="22">
        <f t="shared" si="5"/>
        <v>0</v>
      </c>
      <c r="X24" s="50"/>
      <c r="Y24" s="49">
        <f t="shared" si="3"/>
        <v>0</v>
      </c>
      <c r="Z24" s="293" t="str">
        <f t="shared" si="6"/>
        <v/>
      </c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6"/>
      <c r="EL24" s="116"/>
      <c r="EM24" s="116"/>
      <c r="EN24" s="116"/>
      <c r="EO24" s="116"/>
      <c r="EP24" s="116"/>
      <c r="EQ24" s="116"/>
      <c r="ER24" s="116"/>
      <c r="ES24" s="116"/>
      <c r="ET24" s="116"/>
      <c r="EU24" s="116"/>
      <c r="EV24" s="116"/>
      <c r="EW24" s="116"/>
      <c r="EX24" s="116"/>
      <c r="EY24" s="116"/>
      <c r="EZ24" s="116"/>
      <c r="FA24" s="116"/>
      <c r="FB24" s="116"/>
      <c r="FC24" s="116"/>
      <c r="FD24" s="116"/>
      <c r="FE24" s="116"/>
      <c r="FF24" s="116"/>
      <c r="FG24" s="116"/>
      <c r="FH24" s="116"/>
      <c r="FI24" s="116"/>
      <c r="FJ24" s="116"/>
      <c r="FK24" s="116"/>
      <c r="FL24" s="116"/>
      <c r="FM24" s="116"/>
      <c r="FN24" s="116"/>
      <c r="FO24" s="116"/>
      <c r="FP24" s="116"/>
      <c r="FQ24" s="116"/>
      <c r="FR24" s="116"/>
      <c r="FS24" s="116"/>
      <c r="FT24" s="116"/>
      <c r="FU24" s="116"/>
      <c r="FV24" s="116"/>
      <c r="FW24" s="116"/>
      <c r="FX24" s="116"/>
      <c r="FY24" s="116"/>
      <c r="FZ24" s="116"/>
      <c r="GA24" s="116"/>
      <c r="GB24" s="116"/>
      <c r="GC24" s="116"/>
      <c r="GD24" s="116"/>
      <c r="GE24" s="116"/>
      <c r="GF24" s="116"/>
      <c r="GG24" s="116"/>
      <c r="GH24" s="116"/>
      <c r="GI24" s="116"/>
      <c r="GJ24" s="116"/>
      <c r="GK24" s="116"/>
      <c r="GL24" s="116"/>
      <c r="GM24" s="116"/>
      <c r="GN24" s="116"/>
      <c r="GO24" s="116"/>
      <c r="GP24" s="116"/>
      <c r="GQ24" s="116"/>
      <c r="GR24" s="116"/>
      <c r="GS24" s="116"/>
      <c r="GT24" s="116"/>
      <c r="GU24" s="116"/>
      <c r="GV24" s="116"/>
      <c r="GW24" s="116"/>
      <c r="GX24" s="116"/>
      <c r="GY24" s="116"/>
      <c r="GZ24" s="116"/>
      <c r="HA24" s="116"/>
      <c r="HB24" s="116"/>
      <c r="HC24" s="116"/>
      <c r="HD24" s="116"/>
      <c r="HE24" s="116"/>
      <c r="HF24" s="116"/>
      <c r="HG24" s="116"/>
      <c r="HH24" s="116"/>
      <c r="HI24" s="116"/>
      <c r="HJ24" s="116"/>
      <c r="HK24" s="116"/>
      <c r="HL24" s="116"/>
      <c r="HM24" s="116"/>
      <c r="HN24" s="116"/>
      <c r="HO24" s="116"/>
      <c r="HP24" s="116"/>
      <c r="HQ24" s="116"/>
      <c r="HR24" s="116"/>
      <c r="HS24" s="116"/>
      <c r="HT24" s="116"/>
      <c r="HU24" s="116"/>
      <c r="HV24" s="116"/>
      <c r="HW24" s="116"/>
      <c r="HX24" s="116"/>
      <c r="HY24" s="116"/>
      <c r="HZ24" s="116"/>
      <c r="IA24" s="116"/>
      <c r="IB24" s="116"/>
      <c r="IC24" s="116"/>
      <c r="ID24" s="116"/>
      <c r="IE24" s="116"/>
      <c r="IF24" s="116"/>
      <c r="IG24" s="116"/>
      <c r="IH24" s="116"/>
      <c r="II24" s="116"/>
      <c r="IJ24" s="116"/>
      <c r="IK24" s="116"/>
      <c r="IL24" s="116"/>
      <c r="IM24" s="116"/>
      <c r="IN24" s="116"/>
      <c r="IO24" s="116"/>
      <c r="IP24" s="116"/>
      <c r="IQ24" s="116"/>
      <c r="IR24" s="116"/>
      <c r="IS24" s="116"/>
      <c r="IT24" s="116"/>
      <c r="IU24" s="116"/>
      <c r="IV24" s="116"/>
      <c r="IW24" s="116"/>
      <c r="IX24" s="116"/>
      <c r="IY24" s="116"/>
      <c r="IZ24" s="116"/>
      <c r="JA24" s="116"/>
      <c r="JB24" s="116"/>
      <c r="JC24" s="116"/>
      <c r="JD24" s="116"/>
      <c r="JE24" s="116"/>
      <c r="JF24" s="116"/>
      <c r="JG24" s="116"/>
      <c r="JH24" s="116"/>
      <c r="JI24" s="116"/>
    </row>
    <row r="25" spans="1:269" ht="19.95" customHeight="1" thickBot="1">
      <c r="A25" s="160"/>
      <c r="B25" s="322" t="s">
        <v>58</v>
      </c>
      <c r="C25" s="323"/>
      <c r="D25" s="32"/>
      <c r="E25" s="162"/>
      <c r="F25" s="163">
        <f>SUM(F10:F24)</f>
        <v>0</v>
      </c>
      <c r="G25" s="163"/>
      <c r="H25" s="162"/>
      <c r="I25" s="163"/>
      <c r="J25" s="30">
        <f>SUM(J10:J24)</f>
        <v>0</v>
      </c>
      <c r="K25" s="164"/>
      <c r="L25" s="164"/>
      <c r="M25" s="31">
        <f>SUM(M10:M24)</f>
        <v>0</v>
      </c>
      <c r="N25" s="31"/>
      <c r="O25" s="89"/>
      <c r="P25" s="165">
        <f>SUM(P10:P24)</f>
        <v>0</v>
      </c>
      <c r="Q25" s="166"/>
      <c r="R25" s="167"/>
      <c r="S25" s="167"/>
      <c r="T25" s="32">
        <f>SUM(T10:T24)</f>
        <v>0</v>
      </c>
      <c r="U25" s="164"/>
      <c r="V25" s="168">
        <f>SUM(V10:V24)</f>
        <v>0</v>
      </c>
      <c r="W25" s="168"/>
      <c r="X25" s="169"/>
      <c r="Y25" s="170">
        <f>SUM(Y10:Y24)</f>
        <v>0</v>
      </c>
      <c r="Z25" s="152" t="str">
        <f t="shared" si="6"/>
        <v/>
      </c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6"/>
      <c r="EL25" s="116"/>
      <c r="EM25" s="116"/>
      <c r="EN25" s="116"/>
      <c r="EO25" s="116"/>
      <c r="EP25" s="116"/>
      <c r="EQ25" s="116"/>
      <c r="ER25" s="116"/>
      <c r="ES25" s="116"/>
      <c r="ET25" s="116"/>
      <c r="EU25" s="116"/>
      <c r="EV25" s="116"/>
      <c r="EW25" s="116"/>
      <c r="EX25" s="116"/>
      <c r="EY25" s="116"/>
      <c r="EZ25" s="116"/>
      <c r="FA25" s="116"/>
      <c r="FB25" s="116"/>
      <c r="FC25" s="116"/>
      <c r="FD25" s="116"/>
      <c r="FE25" s="116"/>
      <c r="FF25" s="116"/>
      <c r="FG25" s="116"/>
      <c r="FH25" s="116"/>
      <c r="FI25" s="116"/>
      <c r="FJ25" s="116"/>
      <c r="FK25" s="116"/>
      <c r="FL25" s="116"/>
      <c r="FM25" s="116"/>
      <c r="FN25" s="116"/>
      <c r="FO25" s="116"/>
      <c r="FP25" s="116"/>
      <c r="FQ25" s="116"/>
      <c r="FR25" s="116"/>
      <c r="FS25" s="116"/>
      <c r="FT25" s="116"/>
      <c r="FU25" s="116"/>
      <c r="FV25" s="116"/>
      <c r="FW25" s="116"/>
      <c r="FX25" s="116"/>
      <c r="FY25" s="116"/>
      <c r="FZ25" s="116"/>
      <c r="GA25" s="116"/>
      <c r="GB25" s="116"/>
      <c r="GC25" s="116"/>
      <c r="GD25" s="116"/>
      <c r="GE25" s="116"/>
      <c r="GF25" s="116"/>
      <c r="GG25" s="116"/>
      <c r="GH25" s="116"/>
      <c r="GI25" s="116"/>
      <c r="GJ25" s="116"/>
      <c r="GK25" s="116"/>
      <c r="GL25" s="116"/>
      <c r="GM25" s="116"/>
      <c r="GN25" s="116"/>
      <c r="GO25" s="116"/>
      <c r="GP25" s="116"/>
      <c r="GQ25" s="116"/>
      <c r="GR25" s="116"/>
      <c r="GS25" s="116"/>
      <c r="GT25" s="116"/>
      <c r="GU25" s="116"/>
      <c r="GV25" s="116"/>
      <c r="GW25" s="116"/>
      <c r="GX25" s="116"/>
      <c r="GY25" s="116"/>
      <c r="GZ25" s="116"/>
      <c r="HA25" s="116"/>
      <c r="HB25" s="116"/>
      <c r="HC25" s="116"/>
      <c r="HD25" s="116"/>
      <c r="HE25" s="116"/>
      <c r="HF25" s="116"/>
      <c r="HG25" s="116"/>
      <c r="HH25" s="116"/>
      <c r="HI25" s="116"/>
      <c r="HJ25" s="116"/>
      <c r="HK25" s="116"/>
      <c r="HL25" s="116"/>
      <c r="HM25" s="116"/>
      <c r="HN25" s="116"/>
      <c r="HO25" s="116"/>
      <c r="HP25" s="116"/>
      <c r="HQ25" s="116"/>
      <c r="HR25" s="116"/>
      <c r="HS25" s="116"/>
      <c r="HT25" s="116"/>
      <c r="HU25" s="116"/>
      <c r="HV25" s="116"/>
      <c r="HW25" s="116"/>
      <c r="HX25" s="116"/>
      <c r="HY25" s="116"/>
      <c r="HZ25" s="116"/>
      <c r="IA25" s="116"/>
      <c r="IB25" s="116"/>
      <c r="IC25" s="116"/>
      <c r="ID25" s="116"/>
      <c r="IE25" s="116"/>
      <c r="IF25" s="116"/>
      <c r="IG25" s="116"/>
      <c r="IH25" s="116"/>
      <c r="II25" s="116"/>
      <c r="IJ25" s="116"/>
      <c r="IK25" s="116"/>
      <c r="IL25" s="116"/>
      <c r="IM25" s="116"/>
      <c r="IN25" s="116"/>
      <c r="IO25" s="116"/>
      <c r="IP25" s="116"/>
      <c r="IQ25" s="116"/>
      <c r="IR25" s="116"/>
      <c r="IS25" s="116"/>
      <c r="IT25" s="116"/>
      <c r="IU25" s="116"/>
      <c r="IV25" s="116"/>
      <c r="IW25" s="116"/>
      <c r="IX25" s="116"/>
      <c r="IY25" s="116"/>
      <c r="IZ25" s="116"/>
      <c r="JA25" s="116"/>
      <c r="JB25" s="116"/>
      <c r="JC25" s="116"/>
      <c r="JD25" s="116"/>
      <c r="JE25" s="116"/>
      <c r="JF25" s="116"/>
      <c r="JG25" s="116"/>
      <c r="JH25" s="116"/>
      <c r="JI25" s="116"/>
    </row>
    <row r="26" spans="1:269" ht="15" customHeight="1">
      <c r="A26" s="147"/>
      <c r="B26" s="171"/>
      <c r="C26" s="72"/>
      <c r="D26" s="72"/>
      <c r="E26" s="108"/>
      <c r="F26" s="109"/>
      <c r="G26" s="109"/>
      <c r="H26" s="69"/>
      <c r="I26" s="109"/>
      <c r="J26" s="110"/>
      <c r="K26" s="111"/>
      <c r="L26" s="111"/>
      <c r="M26" s="65"/>
      <c r="N26" s="65"/>
      <c r="O26" s="65"/>
      <c r="P26" s="172"/>
      <c r="Q26" s="147"/>
      <c r="R26" s="173"/>
      <c r="S26" s="173"/>
      <c r="T26" s="174"/>
      <c r="U26" s="175"/>
      <c r="V26" s="176"/>
      <c r="W26" s="176"/>
      <c r="X26" s="177"/>
      <c r="Y26" s="178"/>
      <c r="Z26" s="107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6"/>
      <c r="EL26" s="116"/>
      <c r="EM26" s="116"/>
      <c r="EN26" s="116"/>
      <c r="EO26" s="116"/>
      <c r="EP26" s="116"/>
      <c r="EQ26" s="116"/>
      <c r="ER26" s="116"/>
      <c r="ES26" s="116"/>
      <c r="ET26" s="116"/>
      <c r="EU26" s="116"/>
      <c r="EV26" s="116"/>
      <c r="EW26" s="116"/>
      <c r="EX26" s="116"/>
      <c r="EY26" s="116"/>
      <c r="EZ26" s="116"/>
      <c r="FA26" s="116"/>
      <c r="FB26" s="116"/>
      <c r="FC26" s="116"/>
      <c r="FD26" s="116"/>
      <c r="FE26" s="116"/>
      <c r="FF26" s="116"/>
      <c r="FG26" s="116"/>
      <c r="FH26" s="116"/>
      <c r="FI26" s="116"/>
      <c r="FJ26" s="116"/>
      <c r="FK26" s="116"/>
      <c r="FL26" s="116"/>
      <c r="FM26" s="116"/>
      <c r="FN26" s="116"/>
      <c r="FO26" s="116"/>
      <c r="FP26" s="116"/>
      <c r="FQ26" s="116"/>
      <c r="FR26" s="116"/>
      <c r="FS26" s="116"/>
      <c r="FT26" s="116"/>
      <c r="FU26" s="116"/>
      <c r="FV26" s="116"/>
      <c r="FW26" s="116"/>
      <c r="FX26" s="116"/>
      <c r="FY26" s="116"/>
      <c r="FZ26" s="116"/>
      <c r="GA26" s="116"/>
      <c r="GB26" s="116"/>
      <c r="GC26" s="116"/>
      <c r="GD26" s="116"/>
      <c r="GE26" s="116"/>
      <c r="GF26" s="116"/>
      <c r="GG26" s="116"/>
      <c r="GH26" s="116"/>
      <c r="GI26" s="116"/>
      <c r="GJ26" s="116"/>
      <c r="GK26" s="116"/>
      <c r="GL26" s="116"/>
      <c r="GM26" s="116"/>
      <c r="GN26" s="116"/>
      <c r="GO26" s="116"/>
      <c r="GP26" s="116"/>
      <c r="GQ26" s="116"/>
      <c r="GR26" s="116"/>
      <c r="GS26" s="116"/>
      <c r="GT26" s="116"/>
      <c r="GU26" s="116"/>
      <c r="GV26" s="116"/>
      <c r="GW26" s="116"/>
      <c r="GX26" s="116"/>
      <c r="GY26" s="116"/>
      <c r="GZ26" s="116"/>
      <c r="HA26" s="116"/>
      <c r="HB26" s="116"/>
      <c r="HC26" s="116"/>
      <c r="HD26" s="116"/>
      <c r="HE26" s="116"/>
      <c r="HF26" s="116"/>
      <c r="HG26" s="116"/>
      <c r="HH26" s="116"/>
      <c r="HI26" s="116"/>
      <c r="HJ26" s="116"/>
      <c r="HK26" s="116"/>
      <c r="HL26" s="116"/>
      <c r="HM26" s="116"/>
      <c r="HN26" s="116"/>
      <c r="HO26" s="116"/>
      <c r="HP26" s="116"/>
      <c r="HQ26" s="116"/>
      <c r="HR26" s="116"/>
      <c r="HS26" s="116"/>
      <c r="HT26" s="116"/>
      <c r="HU26" s="116"/>
      <c r="HV26" s="116"/>
      <c r="HW26" s="116"/>
      <c r="HX26" s="116"/>
      <c r="HY26" s="116"/>
      <c r="HZ26" s="116"/>
      <c r="IA26" s="116"/>
      <c r="IB26" s="116"/>
      <c r="IC26" s="116"/>
      <c r="ID26" s="116"/>
      <c r="IE26" s="116"/>
      <c r="IF26" s="116"/>
      <c r="IG26" s="116"/>
      <c r="IH26" s="116"/>
      <c r="II26" s="116"/>
      <c r="IJ26" s="116"/>
      <c r="IK26" s="116"/>
      <c r="IL26" s="116"/>
      <c r="IM26" s="116"/>
      <c r="IN26" s="116"/>
      <c r="IO26" s="116"/>
      <c r="IP26" s="116"/>
      <c r="IQ26" s="116"/>
      <c r="IR26" s="116"/>
      <c r="IS26" s="116"/>
      <c r="IT26" s="116"/>
      <c r="IU26" s="116"/>
      <c r="IV26" s="116"/>
      <c r="IW26" s="116"/>
      <c r="IX26" s="116"/>
      <c r="IY26" s="116"/>
      <c r="IZ26" s="116"/>
      <c r="JA26" s="116"/>
      <c r="JB26" s="116"/>
      <c r="JC26" s="116"/>
      <c r="JD26" s="116"/>
      <c r="JE26" s="116"/>
      <c r="JF26" s="116"/>
      <c r="JG26" s="116"/>
      <c r="JH26" s="116"/>
      <c r="JI26" s="116"/>
    </row>
    <row r="27" spans="1:269" ht="15" customHeight="1">
      <c r="A27" s="147"/>
      <c r="B27" s="103"/>
      <c r="C27" s="69"/>
      <c r="D27" s="69"/>
      <c r="E27" s="179"/>
      <c r="F27" s="180"/>
      <c r="G27" s="180"/>
      <c r="H27" s="181"/>
      <c r="I27" s="181"/>
      <c r="J27" s="66"/>
      <c r="K27" s="182"/>
      <c r="L27" s="182"/>
      <c r="M27" s="67"/>
      <c r="N27" s="67"/>
      <c r="O27" s="67"/>
      <c r="P27" s="183"/>
      <c r="Q27" s="184"/>
      <c r="R27" s="185"/>
      <c r="S27" s="185"/>
      <c r="T27" s="185"/>
      <c r="U27" s="186"/>
      <c r="V27" s="187"/>
      <c r="W27" s="187"/>
      <c r="X27" s="188" t="s">
        <v>27</v>
      </c>
      <c r="Y27" s="189">
        <f>Y25</f>
        <v>0</v>
      </c>
      <c r="Z27" s="107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6"/>
      <c r="EL27" s="116"/>
      <c r="EM27" s="116"/>
      <c r="EN27" s="116"/>
      <c r="EO27" s="116"/>
      <c r="EP27" s="116"/>
      <c r="EQ27" s="116"/>
      <c r="ER27" s="116"/>
      <c r="ES27" s="116"/>
      <c r="ET27" s="116"/>
      <c r="EU27" s="116"/>
      <c r="EV27" s="116"/>
      <c r="EW27" s="116"/>
      <c r="EX27" s="116"/>
      <c r="EY27" s="116"/>
      <c r="EZ27" s="116"/>
      <c r="FA27" s="116"/>
      <c r="FB27" s="116"/>
      <c r="FC27" s="116"/>
      <c r="FD27" s="116"/>
      <c r="FE27" s="116"/>
      <c r="FF27" s="116"/>
      <c r="FG27" s="116"/>
      <c r="FH27" s="116"/>
      <c r="FI27" s="116"/>
      <c r="FJ27" s="116"/>
      <c r="FK27" s="116"/>
      <c r="FL27" s="116"/>
      <c r="FM27" s="116"/>
      <c r="FN27" s="116"/>
      <c r="FO27" s="116"/>
      <c r="FP27" s="116"/>
      <c r="FQ27" s="116"/>
      <c r="FR27" s="116"/>
      <c r="FS27" s="116"/>
      <c r="FT27" s="116"/>
      <c r="FU27" s="116"/>
      <c r="FV27" s="116"/>
      <c r="FW27" s="116"/>
      <c r="FX27" s="116"/>
      <c r="FY27" s="116"/>
      <c r="FZ27" s="116"/>
      <c r="GA27" s="116"/>
      <c r="GB27" s="116"/>
      <c r="GC27" s="116"/>
      <c r="GD27" s="116"/>
      <c r="GE27" s="116"/>
      <c r="GF27" s="116"/>
      <c r="GG27" s="116"/>
      <c r="GH27" s="116"/>
      <c r="GI27" s="116"/>
      <c r="GJ27" s="116"/>
      <c r="GK27" s="116"/>
      <c r="GL27" s="116"/>
      <c r="GM27" s="116"/>
      <c r="GN27" s="116"/>
      <c r="GO27" s="116"/>
      <c r="GP27" s="116"/>
      <c r="GQ27" s="116"/>
      <c r="GR27" s="116"/>
      <c r="GS27" s="116"/>
      <c r="GT27" s="116"/>
      <c r="GU27" s="116"/>
      <c r="GV27" s="116"/>
      <c r="GW27" s="116"/>
      <c r="GX27" s="116"/>
      <c r="GY27" s="116"/>
      <c r="GZ27" s="116"/>
      <c r="HA27" s="116"/>
      <c r="HB27" s="116"/>
      <c r="HC27" s="116"/>
      <c r="HD27" s="116"/>
      <c r="HE27" s="116"/>
      <c r="HF27" s="116"/>
      <c r="HG27" s="116"/>
      <c r="HH27" s="116"/>
      <c r="HI27" s="116"/>
      <c r="HJ27" s="116"/>
      <c r="HK27" s="116"/>
      <c r="HL27" s="116"/>
      <c r="HM27" s="116"/>
      <c r="HN27" s="116"/>
      <c r="HO27" s="116"/>
      <c r="HP27" s="116"/>
      <c r="HQ27" s="116"/>
      <c r="HR27" s="116"/>
      <c r="HS27" s="116"/>
      <c r="HT27" s="116"/>
      <c r="HU27" s="116"/>
      <c r="HV27" s="116"/>
      <c r="HW27" s="116"/>
      <c r="HX27" s="116"/>
      <c r="HY27" s="116"/>
      <c r="HZ27" s="116"/>
      <c r="IA27" s="116"/>
      <c r="IB27" s="116"/>
      <c r="IC27" s="116"/>
      <c r="ID27" s="116"/>
      <c r="IE27" s="116"/>
      <c r="IF27" s="116"/>
      <c r="IG27" s="116"/>
      <c r="IH27" s="116"/>
      <c r="II27" s="116"/>
      <c r="IJ27" s="116"/>
      <c r="IK27" s="116"/>
      <c r="IL27" s="116"/>
      <c r="IM27" s="116"/>
      <c r="IN27" s="116"/>
      <c r="IO27" s="116"/>
      <c r="IP27" s="116"/>
      <c r="IQ27" s="116"/>
      <c r="IR27" s="116"/>
      <c r="IS27" s="116"/>
      <c r="IT27" s="116"/>
      <c r="IU27" s="116"/>
      <c r="IV27" s="116"/>
      <c r="IW27" s="116"/>
      <c r="IX27" s="116"/>
      <c r="IY27" s="116"/>
      <c r="IZ27" s="116"/>
      <c r="JA27" s="116"/>
      <c r="JB27" s="116"/>
      <c r="JC27" s="116"/>
      <c r="JD27" s="116"/>
      <c r="JE27" s="116"/>
      <c r="JF27" s="116"/>
      <c r="JG27" s="116"/>
      <c r="JH27" s="116"/>
      <c r="JI27" s="116"/>
    </row>
    <row r="28" spans="1:269" ht="15" customHeight="1">
      <c r="A28" s="147"/>
      <c r="B28" s="103"/>
      <c r="C28" s="69"/>
      <c r="D28" s="69"/>
      <c r="E28" s="190" t="s">
        <v>17</v>
      </c>
      <c r="F28" s="191"/>
      <c r="G28" s="191"/>
      <c r="H28" s="192"/>
      <c r="I28" s="193"/>
      <c r="J28" s="68"/>
      <c r="K28" s="194"/>
      <c r="L28" s="194"/>
      <c r="M28" s="195"/>
      <c r="N28" s="196"/>
      <c r="O28" s="196"/>
      <c r="P28" s="197"/>
      <c r="Q28" s="198"/>
      <c r="R28" s="199"/>
      <c r="S28" s="199"/>
      <c r="T28" s="185"/>
      <c r="U28" s="200"/>
      <c r="V28" s="187"/>
      <c r="W28" s="187"/>
      <c r="X28" s="188" t="s">
        <v>28</v>
      </c>
      <c r="Y28" s="286"/>
      <c r="Z28" s="107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6"/>
      <c r="EL28" s="116"/>
      <c r="EM28" s="116"/>
      <c r="EN28" s="116"/>
      <c r="EO28" s="116"/>
      <c r="EP28" s="116"/>
      <c r="EQ28" s="116"/>
      <c r="ER28" s="116"/>
      <c r="ES28" s="116"/>
      <c r="ET28" s="116"/>
      <c r="EU28" s="116"/>
      <c r="EV28" s="116"/>
      <c r="EW28" s="116"/>
      <c r="EX28" s="116"/>
      <c r="EY28" s="116"/>
      <c r="EZ28" s="116"/>
      <c r="FA28" s="116"/>
      <c r="FB28" s="116"/>
      <c r="FC28" s="116"/>
      <c r="FD28" s="116"/>
      <c r="FE28" s="116"/>
      <c r="FF28" s="116"/>
      <c r="FG28" s="116"/>
      <c r="FH28" s="116"/>
      <c r="FI28" s="116"/>
      <c r="FJ28" s="116"/>
      <c r="FK28" s="116"/>
      <c r="FL28" s="116"/>
      <c r="FM28" s="116"/>
      <c r="FN28" s="116"/>
      <c r="FO28" s="116"/>
      <c r="FP28" s="116"/>
      <c r="FQ28" s="116"/>
      <c r="FR28" s="116"/>
      <c r="FS28" s="116"/>
      <c r="FT28" s="116"/>
      <c r="FU28" s="116"/>
      <c r="FV28" s="116"/>
      <c r="FW28" s="116"/>
      <c r="FX28" s="116"/>
      <c r="FY28" s="116"/>
      <c r="FZ28" s="116"/>
      <c r="GA28" s="116"/>
      <c r="GB28" s="116"/>
      <c r="GC28" s="116"/>
      <c r="GD28" s="116"/>
      <c r="GE28" s="116"/>
      <c r="GF28" s="116"/>
      <c r="GG28" s="116"/>
      <c r="GH28" s="116"/>
      <c r="GI28" s="116"/>
      <c r="GJ28" s="116"/>
      <c r="GK28" s="116"/>
      <c r="GL28" s="116"/>
      <c r="GM28" s="116"/>
      <c r="GN28" s="116"/>
      <c r="GO28" s="116"/>
      <c r="GP28" s="116"/>
      <c r="GQ28" s="116"/>
      <c r="GR28" s="116"/>
      <c r="GS28" s="116"/>
      <c r="GT28" s="116"/>
      <c r="GU28" s="116"/>
      <c r="GV28" s="116"/>
      <c r="GW28" s="116"/>
      <c r="GX28" s="116"/>
      <c r="GY28" s="116"/>
      <c r="GZ28" s="116"/>
      <c r="HA28" s="116"/>
      <c r="HB28" s="116"/>
      <c r="HC28" s="116"/>
      <c r="HD28" s="116"/>
      <c r="HE28" s="116"/>
      <c r="HF28" s="116"/>
      <c r="HG28" s="116"/>
      <c r="HH28" s="116"/>
      <c r="HI28" s="116"/>
      <c r="HJ28" s="116"/>
      <c r="HK28" s="116"/>
      <c r="HL28" s="116"/>
      <c r="HM28" s="116"/>
      <c r="HN28" s="116"/>
      <c r="HO28" s="116"/>
      <c r="HP28" s="116"/>
      <c r="HQ28" s="116"/>
      <c r="HR28" s="116"/>
      <c r="HS28" s="116"/>
      <c r="HT28" s="116"/>
      <c r="HU28" s="116"/>
      <c r="HV28" s="116"/>
      <c r="HW28" s="116"/>
      <c r="HX28" s="116"/>
      <c r="HY28" s="116"/>
      <c r="HZ28" s="116"/>
      <c r="IA28" s="116"/>
      <c r="IB28" s="116"/>
      <c r="IC28" s="116"/>
      <c r="ID28" s="116"/>
      <c r="IE28" s="116"/>
      <c r="IF28" s="116"/>
      <c r="IG28" s="116"/>
      <c r="IH28" s="116"/>
      <c r="II28" s="116"/>
      <c r="IJ28" s="116"/>
      <c r="IK28" s="116"/>
      <c r="IL28" s="116"/>
      <c r="IM28" s="116"/>
      <c r="IN28" s="116"/>
      <c r="IO28" s="116"/>
      <c r="IP28" s="116"/>
      <c r="IQ28" s="116"/>
      <c r="IR28" s="116"/>
      <c r="IS28" s="116"/>
      <c r="IT28" s="116"/>
      <c r="IU28" s="116"/>
      <c r="IV28" s="116"/>
      <c r="IW28" s="116"/>
      <c r="IX28" s="116"/>
      <c r="IY28" s="116"/>
      <c r="IZ28" s="116"/>
      <c r="JA28" s="116"/>
      <c r="JB28" s="116"/>
      <c r="JC28" s="116"/>
      <c r="JD28" s="116"/>
      <c r="JE28" s="116"/>
      <c r="JF28" s="116"/>
      <c r="JG28" s="116"/>
      <c r="JH28" s="116"/>
      <c r="JI28" s="116"/>
    </row>
    <row r="29" spans="1:269" ht="15" customHeight="1">
      <c r="A29" s="147"/>
      <c r="B29" s="103"/>
      <c r="C29" s="69"/>
      <c r="D29" s="69"/>
      <c r="E29" s="302"/>
      <c r="F29" s="303"/>
      <c r="G29" s="303"/>
      <c r="H29" s="303"/>
      <c r="I29" s="303"/>
      <c r="J29" s="303"/>
      <c r="K29" s="303"/>
      <c r="L29" s="303"/>
      <c r="M29" s="304"/>
      <c r="N29" s="201"/>
      <c r="O29" s="201"/>
      <c r="P29" s="183"/>
      <c r="Q29" s="299"/>
      <c r="R29" s="299"/>
      <c r="S29" s="299"/>
      <c r="T29" s="299"/>
      <c r="U29" s="299"/>
      <c r="V29" s="299"/>
      <c r="W29" s="202"/>
      <c r="X29" s="203" t="s">
        <v>29</v>
      </c>
      <c r="Y29" s="286"/>
      <c r="Z29" s="107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6"/>
      <c r="EL29" s="116"/>
      <c r="EM29" s="116"/>
      <c r="EN29" s="116"/>
      <c r="EO29" s="116"/>
      <c r="EP29" s="116"/>
      <c r="EQ29" s="116"/>
      <c r="ER29" s="116"/>
      <c r="ES29" s="116"/>
      <c r="ET29" s="116"/>
      <c r="EU29" s="116"/>
      <c r="EV29" s="116"/>
      <c r="EW29" s="116"/>
      <c r="EX29" s="116"/>
      <c r="EY29" s="116"/>
      <c r="EZ29" s="116"/>
      <c r="FA29" s="116"/>
      <c r="FB29" s="116"/>
      <c r="FC29" s="116"/>
      <c r="FD29" s="116"/>
      <c r="FE29" s="116"/>
      <c r="FF29" s="116"/>
      <c r="FG29" s="116"/>
      <c r="FH29" s="116"/>
      <c r="FI29" s="116"/>
      <c r="FJ29" s="116"/>
      <c r="FK29" s="116"/>
      <c r="FL29" s="116"/>
      <c r="FM29" s="116"/>
      <c r="FN29" s="116"/>
      <c r="FO29" s="116"/>
      <c r="FP29" s="116"/>
      <c r="FQ29" s="116"/>
      <c r="FR29" s="116"/>
      <c r="FS29" s="116"/>
      <c r="FT29" s="116"/>
      <c r="FU29" s="116"/>
      <c r="FV29" s="116"/>
      <c r="FW29" s="116"/>
      <c r="FX29" s="116"/>
      <c r="FY29" s="116"/>
      <c r="FZ29" s="116"/>
      <c r="GA29" s="116"/>
      <c r="GB29" s="116"/>
      <c r="GC29" s="116"/>
      <c r="GD29" s="116"/>
      <c r="GE29" s="116"/>
      <c r="GF29" s="116"/>
      <c r="GG29" s="116"/>
      <c r="GH29" s="116"/>
      <c r="GI29" s="116"/>
      <c r="GJ29" s="116"/>
      <c r="GK29" s="116"/>
      <c r="GL29" s="116"/>
      <c r="GM29" s="116"/>
      <c r="GN29" s="116"/>
      <c r="GO29" s="116"/>
      <c r="GP29" s="116"/>
      <c r="GQ29" s="116"/>
      <c r="GR29" s="116"/>
      <c r="GS29" s="116"/>
      <c r="GT29" s="116"/>
      <c r="GU29" s="116"/>
      <c r="GV29" s="116"/>
      <c r="GW29" s="116"/>
      <c r="GX29" s="116"/>
      <c r="GY29" s="116"/>
      <c r="GZ29" s="116"/>
      <c r="HA29" s="116"/>
      <c r="HB29" s="116"/>
      <c r="HC29" s="116"/>
      <c r="HD29" s="116"/>
      <c r="HE29" s="116"/>
      <c r="HF29" s="116"/>
      <c r="HG29" s="116"/>
      <c r="HH29" s="116"/>
      <c r="HI29" s="116"/>
      <c r="HJ29" s="116"/>
      <c r="HK29" s="116"/>
      <c r="HL29" s="116"/>
      <c r="HM29" s="116"/>
      <c r="HN29" s="116"/>
      <c r="HO29" s="116"/>
      <c r="HP29" s="116"/>
      <c r="HQ29" s="116"/>
      <c r="HR29" s="116"/>
      <c r="HS29" s="116"/>
      <c r="HT29" s="116"/>
      <c r="HU29" s="116"/>
      <c r="HV29" s="116"/>
      <c r="HW29" s="116"/>
      <c r="HX29" s="116"/>
      <c r="HY29" s="116"/>
      <c r="HZ29" s="116"/>
      <c r="IA29" s="116"/>
      <c r="IB29" s="116"/>
      <c r="IC29" s="116"/>
      <c r="ID29" s="116"/>
      <c r="IE29" s="116"/>
      <c r="IF29" s="116"/>
      <c r="IG29" s="116"/>
      <c r="IH29" s="116"/>
      <c r="II29" s="116"/>
      <c r="IJ29" s="116"/>
      <c r="IK29" s="116"/>
      <c r="IL29" s="116"/>
      <c r="IM29" s="116"/>
      <c r="IN29" s="116"/>
      <c r="IO29" s="116"/>
      <c r="IP29" s="116"/>
      <c r="IQ29" s="116"/>
      <c r="IR29" s="116"/>
      <c r="IS29" s="116"/>
      <c r="IT29" s="116"/>
      <c r="IU29" s="116"/>
      <c r="IV29" s="116"/>
      <c r="IW29" s="116"/>
      <c r="IX29" s="116"/>
      <c r="IY29" s="116"/>
      <c r="IZ29" s="116"/>
      <c r="JA29" s="116"/>
      <c r="JB29" s="116"/>
      <c r="JC29" s="116"/>
      <c r="JD29" s="116"/>
      <c r="JE29" s="116"/>
      <c r="JF29" s="116"/>
      <c r="JG29" s="116"/>
      <c r="JH29" s="116"/>
      <c r="JI29" s="116"/>
    </row>
    <row r="30" spans="1:269" ht="15" customHeight="1" thickBot="1">
      <c r="A30" s="147"/>
      <c r="B30" s="70"/>
      <c r="C30" s="204"/>
      <c r="D30" s="204"/>
      <c r="E30" s="305"/>
      <c r="F30" s="303"/>
      <c r="G30" s="303"/>
      <c r="H30" s="303"/>
      <c r="I30" s="303"/>
      <c r="J30" s="303"/>
      <c r="K30" s="303"/>
      <c r="L30" s="303"/>
      <c r="M30" s="304"/>
      <c r="N30" s="201"/>
      <c r="O30" s="201"/>
      <c r="P30" s="205"/>
      <c r="Q30" s="206"/>
      <c r="R30" s="207"/>
      <c r="S30" s="207"/>
      <c r="T30" s="185"/>
      <c r="U30" s="186"/>
      <c r="V30" s="187"/>
      <c r="W30" s="208"/>
      <c r="X30" s="209" t="s">
        <v>30</v>
      </c>
      <c r="Y30" s="287"/>
      <c r="Z30" s="107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6"/>
      <c r="EL30" s="116"/>
      <c r="EM30" s="116"/>
      <c r="EN30" s="116"/>
      <c r="EO30" s="116"/>
      <c r="EP30" s="116"/>
      <c r="EQ30" s="116"/>
      <c r="ER30" s="116"/>
      <c r="ES30" s="116"/>
      <c r="ET30" s="116"/>
      <c r="EU30" s="116"/>
      <c r="EV30" s="116"/>
      <c r="EW30" s="116"/>
      <c r="EX30" s="116"/>
      <c r="EY30" s="116"/>
      <c r="EZ30" s="116"/>
      <c r="FA30" s="116"/>
      <c r="FB30" s="116"/>
      <c r="FC30" s="116"/>
      <c r="FD30" s="116"/>
      <c r="FE30" s="116"/>
      <c r="FF30" s="116"/>
      <c r="FG30" s="116"/>
      <c r="FH30" s="116"/>
      <c r="FI30" s="116"/>
      <c r="FJ30" s="116"/>
      <c r="FK30" s="116"/>
      <c r="FL30" s="116"/>
      <c r="FM30" s="116"/>
      <c r="FN30" s="116"/>
      <c r="FO30" s="116"/>
      <c r="FP30" s="116"/>
      <c r="FQ30" s="116"/>
      <c r="FR30" s="116"/>
      <c r="FS30" s="116"/>
      <c r="FT30" s="116"/>
      <c r="FU30" s="116"/>
      <c r="FV30" s="116"/>
      <c r="FW30" s="116"/>
      <c r="FX30" s="116"/>
      <c r="FY30" s="116"/>
      <c r="FZ30" s="116"/>
      <c r="GA30" s="116"/>
      <c r="GB30" s="116"/>
      <c r="GC30" s="116"/>
      <c r="GD30" s="116"/>
      <c r="GE30" s="116"/>
      <c r="GF30" s="116"/>
      <c r="GG30" s="116"/>
      <c r="GH30" s="116"/>
      <c r="GI30" s="116"/>
      <c r="GJ30" s="116"/>
      <c r="GK30" s="116"/>
      <c r="GL30" s="116"/>
      <c r="GM30" s="116"/>
      <c r="GN30" s="116"/>
      <c r="GO30" s="116"/>
      <c r="GP30" s="116"/>
      <c r="GQ30" s="116"/>
      <c r="GR30" s="116"/>
      <c r="GS30" s="116"/>
      <c r="GT30" s="116"/>
      <c r="GU30" s="116"/>
      <c r="GV30" s="116"/>
      <c r="GW30" s="116"/>
      <c r="GX30" s="116"/>
      <c r="GY30" s="116"/>
      <c r="GZ30" s="116"/>
      <c r="HA30" s="116"/>
      <c r="HB30" s="116"/>
      <c r="HC30" s="116"/>
      <c r="HD30" s="116"/>
      <c r="HE30" s="116"/>
      <c r="HF30" s="116"/>
      <c r="HG30" s="116"/>
      <c r="HH30" s="116"/>
      <c r="HI30" s="116"/>
      <c r="HJ30" s="116"/>
      <c r="HK30" s="116"/>
      <c r="HL30" s="116"/>
      <c r="HM30" s="116"/>
      <c r="HN30" s="116"/>
      <c r="HO30" s="116"/>
      <c r="HP30" s="116"/>
      <c r="HQ30" s="116"/>
      <c r="HR30" s="116"/>
      <c r="HS30" s="116"/>
      <c r="HT30" s="116"/>
      <c r="HU30" s="116"/>
      <c r="HV30" s="116"/>
      <c r="HW30" s="116"/>
      <c r="HX30" s="116"/>
      <c r="HY30" s="116"/>
      <c r="HZ30" s="116"/>
      <c r="IA30" s="116"/>
      <c r="IB30" s="116"/>
      <c r="IC30" s="116"/>
      <c r="ID30" s="116"/>
      <c r="IE30" s="116"/>
      <c r="IF30" s="116"/>
      <c r="IG30" s="116"/>
      <c r="IH30" s="116"/>
      <c r="II30" s="116"/>
      <c r="IJ30" s="116"/>
      <c r="IK30" s="116"/>
      <c r="IL30" s="116"/>
      <c r="IM30" s="116"/>
      <c r="IN30" s="116"/>
      <c r="IO30" s="116"/>
      <c r="IP30" s="116"/>
      <c r="IQ30" s="116"/>
      <c r="IR30" s="116"/>
      <c r="IS30" s="116"/>
      <c r="IT30" s="116"/>
      <c r="IU30" s="116"/>
      <c r="IV30" s="116"/>
      <c r="IW30" s="116"/>
      <c r="IX30" s="116"/>
      <c r="IY30" s="116"/>
      <c r="IZ30" s="116"/>
      <c r="JA30" s="116"/>
      <c r="JB30" s="116"/>
      <c r="JC30" s="116"/>
      <c r="JD30" s="116"/>
      <c r="JE30" s="116"/>
      <c r="JF30" s="116"/>
      <c r="JG30" s="116"/>
      <c r="JH30" s="116"/>
      <c r="JI30" s="116"/>
    </row>
    <row r="31" spans="1:269" ht="15" customHeight="1">
      <c r="A31" s="147"/>
      <c r="B31" s="70"/>
      <c r="C31" s="107"/>
      <c r="D31" s="107"/>
      <c r="E31" s="305"/>
      <c r="F31" s="303"/>
      <c r="G31" s="303"/>
      <c r="H31" s="303"/>
      <c r="I31" s="303"/>
      <c r="J31" s="303"/>
      <c r="K31" s="303"/>
      <c r="L31" s="303"/>
      <c r="M31" s="304"/>
      <c r="N31" s="201"/>
      <c r="O31" s="201"/>
      <c r="P31" s="92"/>
      <c r="Q31" s="210"/>
      <c r="R31" s="210"/>
      <c r="S31" s="210"/>
      <c r="T31" s="210"/>
      <c r="U31" s="210"/>
      <c r="V31" s="210"/>
      <c r="W31" s="211"/>
      <c r="X31" s="212" t="s">
        <v>33</v>
      </c>
      <c r="Y31" s="213">
        <f t="shared" ref="Y31" si="10">IFERROR((Y27+Y28+Y29)*(1+Y30),"0")</f>
        <v>0</v>
      </c>
      <c r="Z31" s="107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6"/>
      <c r="EL31" s="116"/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/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/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/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/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16"/>
      <c r="ID31" s="116"/>
      <c r="IE31" s="116"/>
      <c r="IF31" s="116"/>
      <c r="IG31" s="116"/>
      <c r="IH31" s="116"/>
      <c r="II31" s="116"/>
      <c r="IJ31" s="116"/>
      <c r="IK31" s="116"/>
      <c r="IL31" s="116"/>
      <c r="IM31" s="116"/>
      <c r="IN31" s="116"/>
      <c r="IO31" s="116"/>
      <c r="IP31" s="116"/>
      <c r="IQ31" s="116"/>
      <c r="IR31" s="116"/>
      <c r="IS31" s="116"/>
      <c r="IT31" s="116"/>
      <c r="IU31" s="116"/>
      <c r="IV31" s="116"/>
      <c r="IW31" s="116"/>
      <c r="IX31" s="116"/>
      <c r="IY31" s="116"/>
      <c r="IZ31" s="116"/>
      <c r="JA31" s="116"/>
      <c r="JB31" s="116"/>
      <c r="JC31" s="116"/>
      <c r="JD31" s="116"/>
      <c r="JE31" s="116"/>
      <c r="JF31" s="116"/>
      <c r="JG31" s="116"/>
      <c r="JH31" s="116"/>
      <c r="JI31" s="116"/>
    </row>
    <row r="32" spans="1:269" ht="15" customHeight="1">
      <c r="A32" s="147"/>
      <c r="B32" s="70"/>
      <c r="C32" s="107"/>
      <c r="D32" s="107"/>
      <c r="E32" s="306"/>
      <c r="F32" s="307"/>
      <c r="G32" s="307"/>
      <c r="H32" s="307"/>
      <c r="I32" s="307"/>
      <c r="J32" s="307"/>
      <c r="K32" s="307"/>
      <c r="L32" s="307"/>
      <c r="M32" s="308"/>
      <c r="N32" s="201"/>
      <c r="O32" s="201"/>
      <c r="P32" s="107"/>
      <c r="Q32" s="107"/>
      <c r="R32" s="112"/>
      <c r="S32" s="112"/>
      <c r="T32" s="112"/>
      <c r="U32" s="113"/>
      <c r="V32" s="114"/>
      <c r="W32" s="114"/>
      <c r="X32" s="115"/>
      <c r="Y32" s="115"/>
      <c r="Z32" s="107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6"/>
      <c r="EL32" s="116"/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/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/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/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/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16"/>
      <c r="ID32" s="116"/>
      <c r="IE32" s="116"/>
      <c r="IF32" s="116"/>
      <c r="IG32" s="116"/>
      <c r="IH32" s="116"/>
      <c r="II32" s="116"/>
      <c r="IJ32" s="116"/>
      <c r="IK32" s="116"/>
      <c r="IL32" s="116"/>
      <c r="IM32" s="116"/>
      <c r="IN32" s="116"/>
      <c r="IO32" s="116"/>
      <c r="IP32" s="116"/>
      <c r="IQ32" s="116"/>
      <c r="IR32" s="116"/>
      <c r="IS32" s="116"/>
      <c r="IT32" s="116"/>
      <c r="IU32" s="116"/>
      <c r="IV32" s="116"/>
      <c r="IW32" s="116"/>
      <c r="IX32" s="116"/>
      <c r="IY32" s="116"/>
      <c r="IZ32" s="116"/>
      <c r="JA32" s="116"/>
      <c r="JB32" s="116"/>
      <c r="JC32" s="116"/>
      <c r="JD32" s="116"/>
      <c r="JE32" s="116"/>
      <c r="JF32" s="116"/>
      <c r="JG32" s="116"/>
      <c r="JH32" s="116"/>
      <c r="JI32" s="116"/>
    </row>
    <row r="33" spans="1:269" ht="15" customHeight="1">
      <c r="A33" s="147"/>
      <c r="B33" s="70"/>
      <c r="C33" s="69"/>
      <c r="D33" s="69"/>
      <c r="E33" s="214"/>
      <c r="F33" s="180"/>
      <c r="G33" s="180"/>
      <c r="H33" s="215"/>
      <c r="I33" s="216"/>
      <c r="J33" s="217"/>
      <c r="K33" s="218"/>
      <c r="L33" s="218"/>
      <c r="M33" s="111"/>
      <c r="N33" s="111"/>
      <c r="O33" s="111"/>
      <c r="P33" s="107"/>
      <c r="Q33" s="107"/>
      <c r="R33" s="205"/>
      <c r="S33" s="205"/>
      <c r="T33" s="219"/>
      <c r="U33" s="220"/>
      <c r="V33" s="220"/>
      <c r="W33" s="220"/>
      <c r="X33" s="220"/>
      <c r="Y33" s="220"/>
      <c r="Z33" s="107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6"/>
      <c r="EL33" s="116"/>
      <c r="EM33" s="116"/>
      <c r="EN33" s="116"/>
      <c r="EO33" s="116"/>
      <c r="EP33" s="116"/>
      <c r="EQ33" s="116"/>
      <c r="ER33" s="116"/>
      <c r="ES33" s="116"/>
      <c r="ET33" s="116"/>
      <c r="EU33" s="116"/>
      <c r="EV33" s="116"/>
      <c r="EW33" s="116"/>
      <c r="EX33" s="116"/>
      <c r="EY33" s="116"/>
      <c r="EZ33" s="116"/>
      <c r="FA33" s="116"/>
      <c r="FB33" s="116"/>
      <c r="FC33" s="116"/>
      <c r="FD33" s="116"/>
      <c r="FE33" s="116"/>
      <c r="FF33" s="116"/>
      <c r="FG33" s="116"/>
      <c r="FH33" s="116"/>
      <c r="FI33" s="116"/>
      <c r="FJ33" s="116"/>
      <c r="FK33" s="116"/>
      <c r="FL33" s="116"/>
      <c r="FM33" s="116"/>
      <c r="FN33" s="116"/>
      <c r="FO33" s="116"/>
      <c r="FP33" s="116"/>
      <c r="FQ33" s="116"/>
      <c r="FR33" s="116"/>
      <c r="FS33" s="116"/>
      <c r="FT33" s="116"/>
      <c r="FU33" s="116"/>
      <c r="FV33" s="116"/>
      <c r="FW33" s="116"/>
      <c r="FX33" s="116"/>
      <c r="FY33" s="116"/>
      <c r="FZ33" s="116"/>
      <c r="GA33" s="116"/>
      <c r="GB33" s="116"/>
      <c r="GC33" s="116"/>
      <c r="GD33" s="116"/>
      <c r="GE33" s="116"/>
      <c r="GF33" s="116"/>
      <c r="GG33" s="116"/>
      <c r="GH33" s="116"/>
      <c r="GI33" s="116"/>
      <c r="GJ33" s="116"/>
      <c r="GK33" s="116"/>
      <c r="GL33" s="116"/>
      <c r="GM33" s="116"/>
      <c r="GN33" s="116"/>
      <c r="GO33" s="116"/>
      <c r="GP33" s="116"/>
      <c r="GQ33" s="116"/>
      <c r="GR33" s="116"/>
      <c r="GS33" s="116"/>
      <c r="GT33" s="116"/>
      <c r="GU33" s="116"/>
      <c r="GV33" s="116"/>
      <c r="GW33" s="116"/>
      <c r="GX33" s="116"/>
      <c r="GY33" s="116"/>
      <c r="GZ33" s="116"/>
      <c r="HA33" s="116"/>
      <c r="HB33" s="116"/>
      <c r="HC33" s="116"/>
      <c r="HD33" s="116"/>
      <c r="HE33" s="116"/>
      <c r="HF33" s="116"/>
      <c r="HG33" s="116"/>
      <c r="HH33" s="116"/>
      <c r="HI33" s="116"/>
      <c r="HJ33" s="116"/>
      <c r="HK33" s="116"/>
      <c r="HL33" s="116"/>
      <c r="HM33" s="116"/>
      <c r="HN33" s="116"/>
      <c r="HO33" s="116"/>
      <c r="HP33" s="116"/>
      <c r="HQ33" s="116"/>
      <c r="HR33" s="116"/>
      <c r="HS33" s="116"/>
      <c r="HT33" s="116"/>
      <c r="HU33" s="116"/>
      <c r="HV33" s="116"/>
      <c r="HW33" s="116"/>
      <c r="HX33" s="116"/>
      <c r="HY33" s="116"/>
      <c r="HZ33" s="116"/>
      <c r="IA33" s="116"/>
      <c r="IB33" s="116"/>
      <c r="IC33" s="116"/>
      <c r="ID33" s="116"/>
      <c r="IE33" s="116"/>
      <c r="IF33" s="116"/>
      <c r="IG33" s="116"/>
      <c r="IH33" s="116"/>
      <c r="II33" s="116"/>
      <c r="IJ33" s="116"/>
      <c r="IK33" s="116"/>
      <c r="IL33" s="116"/>
      <c r="IM33" s="116"/>
      <c r="IN33" s="116"/>
      <c r="IO33" s="116"/>
      <c r="IP33" s="116"/>
      <c r="IQ33" s="116"/>
      <c r="IR33" s="116"/>
      <c r="IS33" s="116"/>
      <c r="IT33" s="116"/>
      <c r="IU33" s="116"/>
      <c r="IV33" s="116"/>
      <c r="IW33" s="116"/>
      <c r="IX33" s="116"/>
      <c r="IY33" s="116"/>
      <c r="IZ33" s="116"/>
      <c r="JA33" s="116"/>
      <c r="JB33" s="116"/>
      <c r="JC33" s="116"/>
      <c r="JD33" s="116"/>
      <c r="JE33" s="116"/>
      <c r="JF33" s="116"/>
      <c r="JG33" s="116"/>
      <c r="JH33" s="116"/>
      <c r="JI33" s="116"/>
    </row>
    <row r="34" spans="1:269" ht="15" customHeight="1">
      <c r="A34" s="147"/>
      <c r="B34" s="70"/>
      <c r="C34" s="69"/>
      <c r="D34" s="69"/>
      <c r="E34" s="221"/>
      <c r="F34" s="222"/>
      <c r="G34" s="222"/>
      <c r="H34" s="223"/>
      <c r="I34" s="224"/>
      <c r="J34" s="225"/>
      <c r="K34" s="196"/>
      <c r="L34" s="196"/>
      <c r="M34" s="226"/>
      <c r="N34" s="226"/>
      <c r="O34" s="226"/>
      <c r="P34" s="107"/>
      <c r="Q34" s="107"/>
      <c r="R34" s="227"/>
      <c r="S34" s="227"/>
      <c r="T34" s="173"/>
      <c r="U34" s="228"/>
      <c r="V34" s="114"/>
      <c r="W34" s="114"/>
      <c r="X34" s="229" t="s">
        <v>32</v>
      </c>
      <c r="Y34" s="230">
        <f>M25-V25</f>
        <v>0</v>
      </c>
      <c r="Z34" s="231" t="s">
        <v>31</v>
      </c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6"/>
      <c r="EL34" s="116"/>
      <c r="EM34" s="116"/>
      <c r="EN34" s="116"/>
      <c r="EO34" s="116"/>
      <c r="EP34" s="116"/>
      <c r="EQ34" s="116"/>
      <c r="ER34" s="116"/>
      <c r="ES34" s="116"/>
      <c r="ET34" s="116"/>
      <c r="EU34" s="116"/>
      <c r="EV34" s="116"/>
      <c r="EW34" s="116"/>
      <c r="EX34" s="116"/>
      <c r="EY34" s="116"/>
      <c r="EZ34" s="116"/>
      <c r="FA34" s="116"/>
      <c r="FB34" s="116"/>
      <c r="FC34" s="116"/>
      <c r="FD34" s="116"/>
      <c r="FE34" s="116"/>
      <c r="FF34" s="116"/>
      <c r="FG34" s="116"/>
      <c r="FH34" s="116"/>
      <c r="FI34" s="116"/>
      <c r="FJ34" s="116"/>
      <c r="FK34" s="116"/>
      <c r="FL34" s="116"/>
      <c r="FM34" s="116"/>
      <c r="FN34" s="116"/>
      <c r="FO34" s="116"/>
      <c r="FP34" s="116"/>
      <c r="FQ34" s="116"/>
      <c r="FR34" s="116"/>
      <c r="FS34" s="116"/>
      <c r="FT34" s="116"/>
      <c r="FU34" s="116"/>
      <c r="FV34" s="116"/>
      <c r="FW34" s="116"/>
      <c r="FX34" s="116"/>
      <c r="FY34" s="116"/>
      <c r="FZ34" s="116"/>
      <c r="GA34" s="116"/>
      <c r="GB34" s="116"/>
      <c r="GC34" s="116"/>
      <c r="GD34" s="116"/>
      <c r="GE34" s="116"/>
      <c r="GF34" s="116"/>
      <c r="GG34" s="116"/>
      <c r="GH34" s="116"/>
      <c r="GI34" s="116"/>
      <c r="GJ34" s="116"/>
      <c r="GK34" s="116"/>
      <c r="GL34" s="116"/>
      <c r="GM34" s="116"/>
      <c r="GN34" s="116"/>
      <c r="GO34" s="116"/>
      <c r="GP34" s="116"/>
      <c r="GQ34" s="116"/>
      <c r="GR34" s="116"/>
      <c r="GS34" s="116"/>
      <c r="GT34" s="116"/>
      <c r="GU34" s="116"/>
      <c r="GV34" s="116"/>
      <c r="GW34" s="116"/>
      <c r="GX34" s="116"/>
      <c r="GY34" s="116"/>
      <c r="GZ34" s="116"/>
      <c r="HA34" s="116"/>
      <c r="HB34" s="116"/>
      <c r="HC34" s="116"/>
      <c r="HD34" s="116"/>
      <c r="HE34" s="116"/>
      <c r="HF34" s="116"/>
      <c r="HG34" s="116"/>
      <c r="HH34" s="116"/>
      <c r="HI34" s="116"/>
      <c r="HJ34" s="116"/>
      <c r="HK34" s="116"/>
      <c r="HL34" s="116"/>
      <c r="HM34" s="116"/>
      <c r="HN34" s="116"/>
      <c r="HO34" s="116"/>
      <c r="HP34" s="116"/>
      <c r="HQ34" s="116"/>
      <c r="HR34" s="116"/>
      <c r="HS34" s="116"/>
      <c r="HT34" s="116"/>
      <c r="HU34" s="116"/>
      <c r="HV34" s="116"/>
      <c r="HW34" s="116"/>
      <c r="HX34" s="116"/>
      <c r="HY34" s="116"/>
      <c r="HZ34" s="116"/>
      <c r="IA34" s="116"/>
      <c r="IB34" s="116"/>
      <c r="IC34" s="116"/>
      <c r="ID34" s="116"/>
      <c r="IE34" s="116"/>
      <c r="IF34" s="116"/>
      <c r="IG34" s="116"/>
      <c r="IH34" s="116"/>
      <c r="II34" s="116"/>
      <c r="IJ34" s="116"/>
      <c r="IK34" s="116"/>
      <c r="IL34" s="116"/>
      <c r="IM34" s="116"/>
      <c r="IN34" s="116"/>
      <c r="IO34" s="116"/>
      <c r="IP34" s="116"/>
      <c r="IQ34" s="116"/>
      <c r="IR34" s="116"/>
      <c r="IS34" s="116"/>
      <c r="IT34" s="116"/>
      <c r="IU34" s="116"/>
      <c r="IV34" s="116"/>
      <c r="IW34" s="116"/>
      <c r="IX34" s="116"/>
      <c r="IY34" s="116"/>
      <c r="IZ34" s="116"/>
      <c r="JA34" s="116"/>
      <c r="JB34" s="116"/>
      <c r="JC34" s="116"/>
      <c r="JD34" s="116"/>
      <c r="JE34" s="116"/>
      <c r="JF34" s="116"/>
      <c r="JG34" s="116"/>
      <c r="JH34" s="116"/>
      <c r="JI34" s="116"/>
    </row>
    <row r="35" spans="1:269" ht="15" customHeight="1">
      <c r="A35" s="147"/>
      <c r="B35" s="70"/>
      <c r="C35" s="69"/>
      <c r="D35" s="69"/>
      <c r="E35" s="232"/>
      <c r="F35" s="222"/>
      <c r="G35" s="222"/>
      <c r="H35" s="223"/>
      <c r="I35" s="233"/>
      <c r="J35" s="234"/>
      <c r="K35" s="235"/>
      <c r="L35" s="235"/>
      <c r="M35" s="236"/>
      <c r="N35" s="236"/>
      <c r="O35" s="236"/>
      <c r="P35" s="107"/>
      <c r="Q35" s="107"/>
      <c r="R35" s="227"/>
      <c r="S35" s="227"/>
      <c r="T35" s="173"/>
      <c r="U35" s="228"/>
      <c r="V35" s="114"/>
      <c r="W35" s="114"/>
      <c r="X35" s="237" t="s">
        <v>34</v>
      </c>
      <c r="Y35" s="238">
        <f>J25-T25</f>
        <v>0</v>
      </c>
      <c r="Z35" s="239" t="s">
        <v>6</v>
      </c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  <c r="DX35" s="116"/>
      <c r="DY35" s="116"/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6"/>
      <c r="EL35" s="116"/>
      <c r="EM35" s="116"/>
      <c r="EN35" s="116"/>
      <c r="EO35" s="116"/>
      <c r="EP35" s="116"/>
      <c r="EQ35" s="116"/>
      <c r="ER35" s="116"/>
      <c r="ES35" s="116"/>
      <c r="ET35" s="116"/>
      <c r="EU35" s="116"/>
      <c r="EV35" s="116"/>
      <c r="EW35" s="116"/>
      <c r="EX35" s="116"/>
      <c r="EY35" s="116"/>
      <c r="EZ35" s="116"/>
      <c r="FA35" s="116"/>
      <c r="FB35" s="116"/>
      <c r="FC35" s="116"/>
      <c r="FD35" s="116"/>
      <c r="FE35" s="116"/>
      <c r="FF35" s="116"/>
      <c r="FG35" s="116"/>
      <c r="FH35" s="116"/>
      <c r="FI35" s="116"/>
      <c r="FJ35" s="116"/>
      <c r="FK35" s="116"/>
      <c r="FL35" s="116"/>
      <c r="FM35" s="116"/>
      <c r="FN35" s="116"/>
      <c r="FO35" s="116"/>
      <c r="FP35" s="116"/>
      <c r="FQ35" s="116"/>
      <c r="FR35" s="116"/>
      <c r="FS35" s="116"/>
      <c r="FT35" s="116"/>
      <c r="FU35" s="116"/>
      <c r="FV35" s="116"/>
      <c r="FW35" s="116"/>
      <c r="FX35" s="116"/>
      <c r="FY35" s="116"/>
      <c r="FZ35" s="116"/>
      <c r="GA35" s="116"/>
      <c r="GB35" s="116"/>
      <c r="GC35" s="116"/>
      <c r="GD35" s="116"/>
      <c r="GE35" s="116"/>
      <c r="GF35" s="116"/>
      <c r="GG35" s="116"/>
      <c r="GH35" s="116"/>
      <c r="GI35" s="116"/>
      <c r="GJ35" s="116"/>
      <c r="GK35" s="116"/>
      <c r="GL35" s="116"/>
      <c r="GM35" s="116"/>
      <c r="GN35" s="116"/>
      <c r="GO35" s="116"/>
      <c r="GP35" s="116"/>
      <c r="GQ35" s="116"/>
      <c r="GR35" s="116"/>
      <c r="GS35" s="116"/>
      <c r="GT35" s="116"/>
      <c r="GU35" s="116"/>
      <c r="GV35" s="116"/>
      <c r="GW35" s="116"/>
      <c r="GX35" s="116"/>
      <c r="GY35" s="116"/>
      <c r="GZ35" s="116"/>
      <c r="HA35" s="116"/>
      <c r="HB35" s="116"/>
      <c r="HC35" s="116"/>
      <c r="HD35" s="116"/>
      <c r="HE35" s="116"/>
      <c r="HF35" s="116"/>
      <c r="HG35" s="116"/>
      <c r="HH35" s="116"/>
      <c r="HI35" s="116"/>
      <c r="HJ35" s="116"/>
      <c r="HK35" s="116"/>
      <c r="HL35" s="116"/>
      <c r="HM35" s="116"/>
      <c r="HN35" s="116"/>
      <c r="HO35" s="116"/>
      <c r="HP35" s="116"/>
      <c r="HQ35" s="116"/>
      <c r="HR35" s="116"/>
      <c r="HS35" s="116"/>
      <c r="HT35" s="116"/>
      <c r="HU35" s="116"/>
      <c r="HV35" s="116"/>
      <c r="HW35" s="116"/>
      <c r="HX35" s="116"/>
      <c r="HY35" s="116"/>
      <c r="HZ35" s="116"/>
      <c r="IA35" s="116"/>
      <c r="IB35" s="116"/>
      <c r="IC35" s="116"/>
      <c r="ID35" s="116"/>
      <c r="IE35" s="116"/>
      <c r="IF35" s="116"/>
      <c r="IG35" s="116"/>
      <c r="IH35" s="116"/>
      <c r="II35" s="116"/>
      <c r="IJ35" s="116"/>
      <c r="IK35" s="116"/>
      <c r="IL35" s="116"/>
      <c r="IM35" s="116"/>
      <c r="IN35" s="116"/>
      <c r="IO35" s="116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</row>
    <row r="36" spans="1:269" ht="15" customHeight="1">
      <c r="A36" s="147"/>
      <c r="B36" s="147"/>
      <c r="C36" s="107"/>
      <c r="D36" s="107"/>
      <c r="E36" s="112"/>
      <c r="F36" s="240"/>
      <c r="G36" s="240"/>
      <c r="H36" s="107"/>
      <c r="I36" s="240"/>
      <c r="J36" s="241"/>
      <c r="K36" s="113"/>
      <c r="L36" s="113"/>
      <c r="M36" s="114"/>
      <c r="N36" s="114"/>
      <c r="O36" s="114"/>
      <c r="P36" s="107"/>
      <c r="Q36" s="147"/>
      <c r="R36" s="147"/>
      <c r="S36" s="147"/>
      <c r="T36" s="173"/>
      <c r="U36" s="235"/>
      <c r="V36" s="242"/>
      <c r="W36" s="242"/>
      <c r="X36" s="243"/>
      <c r="Y36" s="243"/>
      <c r="Z36" s="107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6"/>
      <c r="EL36" s="116"/>
      <c r="EM36" s="116"/>
      <c r="EN36" s="116"/>
      <c r="EO36" s="116"/>
      <c r="EP36" s="116"/>
      <c r="EQ36" s="116"/>
      <c r="ER36" s="116"/>
      <c r="ES36" s="116"/>
      <c r="ET36" s="116"/>
      <c r="EU36" s="116"/>
      <c r="EV36" s="116"/>
      <c r="EW36" s="116"/>
      <c r="EX36" s="116"/>
      <c r="EY36" s="116"/>
      <c r="EZ36" s="116"/>
      <c r="FA36" s="116"/>
      <c r="FB36" s="116"/>
      <c r="FC36" s="116"/>
      <c r="FD36" s="116"/>
      <c r="FE36" s="116"/>
      <c r="FF36" s="116"/>
      <c r="FG36" s="116"/>
      <c r="FH36" s="116"/>
      <c r="FI36" s="116"/>
      <c r="FJ36" s="116"/>
      <c r="FK36" s="116"/>
      <c r="FL36" s="116"/>
      <c r="FM36" s="116"/>
      <c r="FN36" s="116"/>
      <c r="FO36" s="116"/>
      <c r="FP36" s="116"/>
      <c r="FQ36" s="116"/>
      <c r="FR36" s="116"/>
      <c r="FS36" s="116"/>
      <c r="FT36" s="116"/>
      <c r="FU36" s="116"/>
      <c r="FV36" s="116"/>
      <c r="FW36" s="116"/>
      <c r="FX36" s="116"/>
      <c r="FY36" s="116"/>
      <c r="FZ36" s="116"/>
      <c r="GA36" s="116"/>
      <c r="GB36" s="116"/>
      <c r="GC36" s="116"/>
      <c r="GD36" s="116"/>
      <c r="GE36" s="116"/>
      <c r="GF36" s="116"/>
      <c r="GG36" s="116"/>
      <c r="GH36" s="116"/>
      <c r="GI36" s="116"/>
      <c r="GJ36" s="116"/>
      <c r="GK36" s="116"/>
      <c r="GL36" s="116"/>
      <c r="GM36" s="116"/>
      <c r="GN36" s="116"/>
      <c r="GO36" s="116"/>
      <c r="GP36" s="116"/>
      <c r="GQ36" s="116"/>
      <c r="GR36" s="116"/>
      <c r="GS36" s="116"/>
      <c r="GT36" s="116"/>
      <c r="GU36" s="116"/>
      <c r="GV36" s="116"/>
      <c r="GW36" s="116"/>
      <c r="GX36" s="116"/>
      <c r="GY36" s="116"/>
      <c r="GZ36" s="116"/>
      <c r="HA36" s="116"/>
      <c r="HB36" s="116"/>
      <c r="HC36" s="116"/>
      <c r="HD36" s="116"/>
      <c r="HE36" s="116"/>
      <c r="HF36" s="116"/>
      <c r="HG36" s="116"/>
      <c r="HH36" s="116"/>
      <c r="HI36" s="116"/>
      <c r="HJ36" s="116"/>
      <c r="HK36" s="116"/>
      <c r="HL36" s="116"/>
      <c r="HM36" s="116"/>
      <c r="HN36" s="116"/>
      <c r="HO36" s="116"/>
      <c r="HP36" s="116"/>
      <c r="HQ36" s="116"/>
      <c r="HR36" s="116"/>
      <c r="HS36" s="116"/>
      <c r="HT36" s="116"/>
      <c r="HU36" s="116"/>
      <c r="HV36" s="116"/>
      <c r="HW36" s="116"/>
      <c r="HX36" s="116"/>
      <c r="HY36" s="116"/>
      <c r="HZ36" s="116"/>
      <c r="IA36" s="116"/>
      <c r="IB36" s="116"/>
      <c r="IC36" s="116"/>
      <c r="ID36" s="116"/>
      <c r="IE36" s="116"/>
      <c r="IF36" s="116"/>
      <c r="IG36" s="116"/>
      <c r="IH36" s="116"/>
      <c r="II36" s="116"/>
      <c r="IJ36" s="116"/>
      <c r="IK36" s="116"/>
      <c r="IL36" s="116"/>
      <c r="IM36" s="116"/>
      <c r="IN36" s="116"/>
      <c r="IO36" s="116"/>
      <c r="IP36" s="116"/>
      <c r="IQ36" s="116"/>
      <c r="IR36" s="116"/>
      <c r="IS36" s="116"/>
      <c r="IT36" s="116"/>
      <c r="IU36" s="116"/>
      <c r="IV36" s="116"/>
      <c r="IW36" s="116"/>
      <c r="IX36" s="116"/>
      <c r="IY36" s="116"/>
      <c r="IZ36" s="116"/>
      <c r="JA36" s="116"/>
      <c r="JB36" s="116"/>
      <c r="JC36" s="116"/>
      <c r="JD36" s="116"/>
      <c r="JE36" s="116"/>
      <c r="JF36" s="116"/>
      <c r="JG36" s="116"/>
      <c r="JH36" s="116"/>
      <c r="JI36" s="116"/>
    </row>
    <row r="37" spans="1:269" ht="15" customHeight="1">
      <c r="A37" s="147"/>
      <c r="B37" s="70"/>
      <c r="C37" s="107"/>
      <c r="D37" s="107"/>
      <c r="E37" s="84"/>
      <c r="F37" s="93"/>
      <c r="G37" s="93"/>
      <c r="H37" s="94"/>
      <c r="I37" s="244"/>
      <c r="J37" s="245"/>
      <c r="K37" s="186"/>
      <c r="L37" s="186"/>
      <c r="M37" s="246"/>
      <c r="N37" s="246"/>
      <c r="O37" s="246"/>
      <c r="P37" s="107"/>
      <c r="Q37" s="147"/>
      <c r="R37" s="173"/>
      <c r="S37" s="173"/>
      <c r="T37" s="173"/>
      <c r="U37" s="235"/>
      <c r="V37" s="242"/>
      <c r="W37" s="242"/>
      <c r="X37" s="177"/>
      <c r="Y37" s="177"/>
      <c r="Z37" s="107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6"/>
      <c r="EL37" s="116"/>
      <c r="EM37" s="116"/>
      <c r="EN37" s="116"/>
      <c r="EO37" s="116"/>
      <c r="EP37" s="116"/>
      <c r="EQ37" s="116"/>
      <c r="ER37" s="116"/>
      <c r="ES37" s="116"/>
      <c r="ET37" s="116"/>
      <c r="EU37" s="116"/>
      <c r="EV37" s="116"/>
      <c r="EW37" s="116"/>
      <c r="EX37" s="116"/>
      <c r="EY37" s="116"/>
      <c r="EZ37" s="116"/>
      <c r="FA37" s="116"/>
      <c r="FB37" s="116"/>
      <c r="FC37" s="116"/>
      <c r="FD37" s="116"/>
      <c r="FE37" s="116"/>
      <c r="FF37" s="116"/>
      <c r="FG37" s="116"/>
      <c r="FH37" s="116"/>
      <c r="FI37" s="116"/>
      <c r="FJ37" s="116"/>
      <c r="FK37" s="116"/>
      <c r="FL37" s="116"/>
      <c r="FM37" s="116"/>
      <c r="FN37" s="116"/>
      <c r="FO37" s="116"/>
      <c r="FP37" s="116"/>
      <c r="FQ37" s="116"/>
      <c r="FR37" s="116"/>
      <c r="FS37" s="116"/>
      <c r="FT37" s="116"/>
      <c r="FU37" s="116"/>
      <c r="FV37" s="116"/>
      <c r="FW37" s="116"/>
      <c r="FX37" s="116"/>
      <c r="FY37" s="116"/>
      <c r="FZ37" s="116"/>
      <c r="GA37" s="116"/>
      <c r="GB37" s="116"/>
      <c r="GC37" s="116"/>
      <c r="GD37" s="116"/>
      <c r="GE37" s="116"/>
      <c r="GF37" s="116"/>
      <c r="GG37" s="116"/>
      <c r="GH37" s="116"/>
      <c r="GI37" s="116"/>
      <c r="GJ37" s="116"/>
      <c r="GK37" s="116"/>
      <c r="GL37" s="116"/>
      <c r="GM37" s="116"/>
      <c r="GN37" s="116"/>
      <c r="GO37" s="116"/>
      <c r="GP37" s="116"/>
      <c r="GQ37" s="116"/>
      <c r="GR37" s="116"/>
      <c r="GS37" s="116"/>
      <c r="GT37" s="116"/>
      <c r="GU37" s="116"/>
      <c r="GV37" s="116"/>
      <c r="GW37" s="116"/>
      <c r="GX37" s="116"/>
      <c r="GY37" s="116"/>
      <c r="GZ37" s="116"/>
      <c r="HA37" s="116"/>
      <c r="HB37" s="116"/>
      <c r="HC37" s="116"/>
      <c r="HD37" s="116"/>
      <c r="HE37" s="116"/>
      <c r="HF37" s="116"/>
      <c r="HG37" s="116"/>
      <c r="HH37" s="116"/>
      <c r="HI37" s="116"/>
      <c r="HJ37" s="116"/>
      <c r="HK37" s="116"/>
      <c r="HL37" s="116"/>
      <c r="HM37" s="116"/>
      <c r="HN37" s="116"/>
      <c r="HO37" s="116"/>
      <c r="HP37" s="116"/>
      <c r="HQ37" s="116"/>
      <c r="HR37" s="116"/>
      <c r="HS37" s="116"/>
      <c r="HT37" s="116"/>
      <c r="HU37" s="116"/>
      <c r="HV37" s="116"/>
      <c r="HW37" s="116"/>
      <c r="HX37" s="116"/>
      <c r="HY37" s="116"/>
      <c r="HZ37" s="116"/>
      <c r="IA37" s="116"/>
      <c r="IB37" s="116"/>
      <c r="IC37" s="116"/>
      <c r="ID37" s="116"/>
      <c r="IE37" s="116"/>
      <c r="IF37" s="116"/>
      <c r="IG37" s="116"/>
      <c r="IH37" s="116"/>
      <c r="II37" s="116"/>
      <c r="IJ37" s="116"/>
      <c r="IK37" s="116"/>
      <c r="IL37" s="116"/>
      <c r="IM37" s="116"/>
      <c r="IN37" s="116"/>
      <c r="IO37" s="116"/>
      <c r="IP37" s="116"/>
      <c r="IQ37" s="116"/>
      <c r="IR37" s="116"/>
      <c r="IS37" s="116"/>
      <c r="IT37" s="116"/>
      <c r="IU37" s="116"/>
      <c r="IV37" s="116"/>
      <c r="IW37" s="116"/>
      <c r="IX37" s="116"/>
      <c r="IY37" s="116"/>
      <c r="IZ37" s="116"/>
      <c r="JA37" s="116"/>
      <c r="JB37" s="116"/>
      <c r="JC37" s="116"/>
      <c r="JD37" s="116"/>
      <c r="JE37" s="116"/>
      <c r="JF37" s="116"/>
      <c r="JG37" s="116"/>
      <c r="JH37" s="116"/>
      <c r="JI37" s="116"/>
    </row>
    <row r="38" spans="1:269" ht="15" customHeight="1">
      <c r="A38" s="147"/>
      <c r="B38" s="70"/>
      <c r="C38" s="247"/>
      <c r="D38" s="247"/>
      <c r="E38" s="84"/>
      <c r="F38" s="248"/>
      <c r="G38" s="248"/>
      <c r="H38" s="94"/>
      <c r="I38" s="249"/>
      <c r="J38" s="245"/>
      <c r="K38" s="186"/>
      <c r="L38" s="186"/>
      <c r="M38" s="246"/>
      <c r="N38" s="246"/>
      <c r="O38" s="246"/>
      <c r="P38" s="147"/>
      <c r="Q38" s="147"/>
      <c r="R38" s="173"/>
      <c r="S38" s="173"/>
      <c r="T38" s="173"/>
      <c r="U38" s="175"/>
      <c r="V38" s="242"/>
      <c r="W38" s="242"/>
      <c r="X38" s="177"/>
      <c r="Y38" s="177"/>
      <c r="Z38" s="107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6"/>
      <c r="EL38" s="116"/>
      <c r="EM38" s="116"/>
      <c r="EN38" s="116"/>
      <c r="EO38" s="116"/>
      <c r="EP38" s="116"/>
      <c r="EQ38" s="116"/>
      <c r="ER38" s="116"/>
      <c r="ES38" s="116"/>
      <c r="ET38" s="116"/>
      <c r="EU38" s="116"/>
      <c r="EV38" s="116"/>
      <c r="EW38" s="116"/>
      <c r="EX38" s="116"/>
      <c r="EY38" s="116"/>
      <c r="EZ38" s="116"/>
      <c r="FA38" s="116"/>
      <c r="FB38" s="116"/>
      <c r="FC38" s="116"/>
      <c r="FD38" s="116"/>
      <c r="FE38" s="116"/>
      <c r="FF38" s="116"/>
      <c r="FG38" s="116"/>
      <c r="FH38" s="116"/>
      <c r="FI38" s="116"/>
      <c r="FJ38" s="116"/>
      <c r="FK38" s="116"/>
      <c r="FL38" s="116"/>
      <c r="FM38" s="116"/>
      <c r="FN38" s="116"/>
      <c r="FO38" s="116"/>
      <c r="FP38" s="116"/>
      <c r="FQ38" s="116"/>
      <c r="FR38" s="116"/>
      <c r="FS38" s="116"/>
      <c r="FT38" s="116"/>
      <c r="FU38" s="116"/>
      <c r="FV38" s="116"/>
      <c r="FW38" s="116"/>
      <c r="FX38" s="116"/>
      <c r="FY38" s="116"/>
      <c r="FZ38" s="116"/>
      <c r="GA38" s="116"/>
      <c r="GB38" s="116"/>
      <c r="GC38" s="116"/>
      <c r="GD38" s="116"/>
      <c r="GE38" s="116"/>
      <c r="GF38" s="116"/>
      <c r="GG38" s="116"/>
      <c r="GH38" s="116"/>
      <c r="GI38" s="116"/>
      <c r="GJ38" s="116"/>
      <c r="GK38" s="116"/>
      <c r="GL38" s="116"/>
      <c r="GM38" s="116"/>
      <c r="GN38" s="116"/>
      <c r="GO38" s="116"/>
      <c r="GP38" s="116"/>
      <c r="GQ38" s="116"/>
      <c r="GR38" s="116"/>
      <c r="GS38" s="116"/>
      <c r="GT38" s="116"/>
      <c r="GU38" s="116"/>
      <c r="GV38" s="116"/>
      <c r="GW38" s="116"/>
      <c r="GX38" s="116"/>
      <c r="GY38" s="116"/>
      <c r="GZ38" s="116"/>
      <c r="HA38" s="116"/>
      <c r="HB38" s="116"/>
      <c r="HC38" s="116"/>
      <c r="HD38" s="116"/>
      <c r="HE38" s="116"/>
      <c r="HF38" s="116"/>
      <c r="HG38" s="116"/>
      <c r="HH38" s="116"/>
      <c r="HI38" s="116"/>
      <c r="HJ38" s="116"/>
      <c r="HK38" s="116"/>
      <c r="HL38" s="116"/>
      <c r="HM38" s="116"/>
      <c r="HN38" s="116"/>
      <c r="HO38" s="116"/>
      <c r="HP38" s="116"/>
      <c r="HQ38" s="116"/>
      <c r="HR38" s="116"/>
      <c r="HS38" s="116"/>
      <c r="HT38" s="116"/>
      <c r="HU38" s="116"/>
      <c r="HV38" s="116"/>
      <c r="HW38" s="116"/>
      <c r="HX38" s="116"/>
      <c r="HY38" s="116"/>
      <c r="HZ38" s="116"/>
      <c r="IA38" s="116"/>
      <c r="IB38" s="116"/>
      <c r="IC38" s="116"/>
      <c r="ID38" s="116"/>
      <c r="IE38" s="116"/>
      <c r="IF38" s="116"/>
      <c r="IG38" s="116"/>
      <c r="IH38" s="116"/>
      <c r="II38" s="116"/>
      <c r="IJ38" s="116"/>
      <c r="IK38" s="116"/>
      <c r="IL38" s="116"/>
      <c r="IM38" s="116"/>
      <c r="IN38" s="116"/>
      <c r="IO38" s="116"/>
      <c r="IP38" s="116"/>
      <c r="IQ38" s="116"/>
      <c r="IR38" s="116"/>
      <c r="IS38" s="116"/>
      <c r="IT38" s="116"/>
      <c r="IU38" s="116"/>
      <c r="IV38" s="116"/>
      <c r="IW38" s="116"/>
      <c r="IX38" s="116"/>
      <c r="IY38" s="116"/>
      <c r="IZ38" s="116"/>
      <c r="JA38" s="116"/>
      <c r="JB38" s="116"/>
      <c r="JC38" s="116"/>
      <c r="JD38" s="116"/>
      <c r="JE38" s="116"/>
      <c r="JF38" s="116"/>
      <c r="JG38" s="116"/>
      <c r="JH38" s="116"/>
      <c r="JI38" s="116"/>
    </row>
    <row r="39" spans="1:269" ht="15" customHeight="1">
      <c r="A39" s="147"/>
      <c r="B39" s="70"/>
      <c r="C39" s="247"/>
      <c r="D39" s="247"/>
      <c r="E39" s="250"/>
      <c r="F39" s="71"/>
      <c r="G39" s="71"/>
      <c r="H39" s="251"/>
      <c r="I39" s="252"/>
      <c r="J39" s="253"/>
      <c r="K39" s="175"/>
      <c r="L39" s="175"/>
      <c r="M39" s="254"/>
      <c r="N39" s="254"/>
      <c r="O39" s="254"/>
      <c r="P39" s="147"/>
      <c r="Q39" s="255"/>
      <c r="R39" s="147"/>
      <c r="S39" s="147"/>
      <c r="T39" s="173"/>
      <c r="U39" s="175"/>
      <c r="V39" s="242"/>
      <c r="W39" s="242"/>
      <c r="X39" s="205"/>
      <c r="Y39" s="177"/>
      <c r="Z39" s="107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6"/>
      <c r="EL39" s="116"/>
      <c r="EM39" s="116"/>
      <c r="EN39" s="116"/>
      <c r="EO39" s="116"/>
      <c r="EP39" s="116"/>
      <c r="EQ39" s="116"/>
      <c r="ER39" s="116"/>
      <c r="ES39" s="116"/>
      <c r="ET39" s="116"/>
      <c r="EU39" s="116"/>
      <c r="EV39" s="116"/>
      <c r="EW39" s="116"/>
      <c r="EX39" s="116"/>
      <c r="EY39" s="116"/>
      <c r="EZ39" s="116"/>
      <c r="FA39" s="116"/>
      <c r="FB39" s="116"/>
      <c r="FC39" s="116"/>
      <c r="FD39" s="116"/>
      <c r="FE39" s="116"/>
      <c r="FF39" s="116"/>
      <c r="FG39" s="116"/>
      <c r="FH39" s="116"/>
      <c r="FI39" s="116"/>
      <c r="FJ39" s="116"/>
      <c r="FK39" s="116"/>
      <c r="FL39" s="116"/>
      <c r="FM39" s="116"/>
      <c r="FN39" s="116"/>
      <c r="FO39" s="116"/>
      <c r="FP39" s="116"/>
      <c r="FQ39" s="116"/>
      <c r="FR39" s="116"/>
      <c r="FS39" s="116"/>
      <c r="FT39" s="116"/>
      <c r="FU39" s="116"/>
      <c r="FV39" s="116"/>
      <c r="FW39" s="116"/>
      <c r="FX39" s="116"/>
      <c r="FY39" s="116"/>
      <c r="FZ39" s="116"/>
      <c r="GA39" s="116"/>
      <c r="GB39" s="116"/>
      <c r="GC39" s="116"/>
      <c r="GD39" s="116"/>
      <c r="GE39" s="116"/>
      <c r="GF39" s="116"/>
      <c r="GG39" s="116"/>
      <c r="GH39" s="116"/>
      <c r="GI39" s="116"/>
      <c r="GJ39" s="116"/>
      <c r="GK39" s="116"/>
      <c r="GL39" s="116"/>
      <c r="GM39" s="116"/>
      <c r="GN39" s="116"/>
      <c r="GO39" s="116"/>
      <c r="GP39" s="116"/>
      <c r="GQ39" s="116"/>
      <c r="GR39" s="116"/>
      <c r="GS39" s="116"/>
      <c r="GT39" s="116"/>
      <c r="GU39" s="116"/>
      <c r="GV39" s="116"/>
      <c r="GW39" s="116"/>
      <c r="GX39" s="116"/>
      <c r="GY39" s="116"/>
      <c r="GZ39" s="116"/>
      <c r="HA39" s="116"/>
      <c r="HB39" s="116"/>
      <c r="HC39" s="116"/>
      <c r="HD39" s="116"/>
      <c r="HE39" s="116"/>
      <c r="HF39" s="116"/>
      <c r="HG39" s="116"/>
      <c r="HH39" s="116"/>
      <c r="HI39" s="116"/>
      <c r="HJ39" s="116"/>
      <c r="HK39" s="116"/>
      <c r="HL39" s="116"/>
      <c r="HM39" s="116"/>
      <c r="HN39" s="116"/>
      <c r="HO39" s="116"/>
      <c r="HP39" s="116"/>
      <c r="HQ39" s="116"/>
      <c r="HR39" s="116"/>
      <c r="HS39" s="116"/>
      <c r="HT39" s="116"/>
      <c r="HU39" s="116"/>
      <c r="HV39" s="116"/>
      <c r="HW39" s="116"/>
      <c r="HX39" s="116"/>
      <c r="HY39" s="116"/>
      <c r="HZ39" s="116"/>
      <c r="IA39" s="116"/>
      <c r="IB39" s="116"/>
      <c r="IC39" s="116"/>
      <c r="ID39" s="116"/>
      <c r="IE39" s="116"/>
      <c r="IF39" s="116"/>
      <c r="IG39" s="116"/>
      <c r="IH39" s="116"/>
      <c r="II39" s="116"/>
      <c r="IJ39" s="116"/>
      <c r="IK39" s="116"/>
      <c r="IL39" s="116"/>
      <c r="IM39" s="116"/>
      <c r="IN39" s="116"/>
      <c r="IO39" s="116"/>
      <c r="IP39" s="116"/>
      <c r="IQ39" s="116"/>
      <c r="IR39" s="116"/>
      <c r="IS39" s="116"/>
      <c r="IT39" s="116"/>
      <c r="IU39" s="116"/>
      <c r="IV39" s="116"/>
      <c r="IW39" s="116"/>
      <c r="IX39" s="116"/>
      <c r="IY39" s="116"/>
      <c r="IZ39" s="116"/>
      <c r="JA39" s="116"/>
      <c r="JB39" s="116"/>
      <c r="JC39" s="116"/>
      <c r="JD39" s="116"/>
      <c r="JE39" s="116"/>
      <c r="JF39" s="116"/>
      <c r="JG39" s="116"/>
      <c r="JH39" s="116"/>
      <c r="JI39" s="116"/>
    </row>
    <row r="40" spans="1:269" ht="15" customHeight="1">
      <c r="A40" s="147"/>
      <c r="B40" s="70"/>
      <c r="C40" s="247"/>
      <c r="D40" s="247"/>
      <c r="E40" s="108"/>
      <c r="F40" s="109"/>
      <c r="G40" s="109"/>
      <c r="H40" s="69"/>
      <c r="I40" s="109"/>
      <c r="J40" s="110"/>
      <c r="K40" s="111"/>
      <c r="L40" s="111"/>
      <c r="M40" s="111"/>
      <c r="N40" s="111"/>
      <c r="O40" s="111"/>
      <c r="P40" s="147"/>
      <c r="Q40" s="256"/>
      <c r="R40" s="247"/>
      <c r="S40" s="247"/>
      <c r="T40" s="173"/>
      <c r="U40" s="175"/>
      <c r="V40" s="242"/>
      <c r="W40" s="242"/>
      <c r="X40" s="257"/>
      <c r="Y40" s="177"/>
      <c r="Z40" s="107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6"/>
      <c r="EF40" s="116"/>
      <c r="EG40" s="116"/>
      <c r="EH40" s="116"/>
      <c r="EI40" s="116"/>
      <c r="EJ40" s="116"/>
      <c r="EK40" s="116"/>
      <c r="EL40" s="116"/>
      <c r="EM40" s="116"/>
      <c r="EN40" s="116"/>
      <c r="EO40" s="116"/>
      <c r="EP40" s="116"/>
      <c r="EQ40" s="116"/>
      <c r="ER40" s="116"/>
      <c r="ES40" s="116"/>
      <c r="ET40" s="116"/>
      <c r="EU40" s="116"/>
      <c r="EV40" s="116"/>
      <c r="EW40" s="116"/>
      <c r="EX40" s="116"/>
      <c r="EY40" s="116"/>
      <c r="EZ40" s="116"/>
      <c r="FA40" s="116"/>
      <c r="FB40" s="116"/>
      <c r="FC40" s="116"/>
      <c r="FD40" s="116"/>
      <c r="FE40" s="116"/>
      <c r="FF40" s="116"/>
      <c r="FG40" s="116"/>
      <c r="FH40" s="116"/>
      <c r="FI40" s="116"/>
      <c r="FJ40" s="116"/>
      <c r="FK40" s="116"/>
      <c r="FL40" s="116"/>
      <c r="FM40" s="116"/>
      <c r="FN40" s="116"/>
      <c r="FO40" s="116"/>
      <c r="FP40" s="116"/>
      <c r="FQ40" s="116"/>
      <c r="FR40" s="116"/>
      <c r="FS40" s="116"/>
      <c r="FT40" s="116"/>
      <c r="FU40" s="116"/>
      <c r="FV40" s="116"/>
      <c r="FW40" s="116"/>
      <c r="FX40" s="116"/>
      <c r="FY40" s="116"/>
      <c r="FZ40" s="116"/>
      <c r="GA40" s="116"/>
      <c r="GB40" s="116"/>
      <c r="GC40" s="116"/>
      <c r="GD40" s="116"/>
      <c r="GE40" s="116"/>
      <c r="GF40" s="116"/>
      <c r="GG40" s="116"/>
      <c r="GH40" s="116"/>
      <c r="GI40" s="116"/>
      <c r="GJ40" s="116"/>
      <c r="GK40" s="116"/>
      <c r="GL40" s="116"/>
      <c r="GM40" s="116"/>
      <c r="GN40" s="116"/>
      <c r="GO40" s="116"/>
      <c r="GP40" s="116"/>
      <c r="GQ40" s="116"/>
      <c r="GR40" s="116"/>
      <c r="GS40" s="116"/>
      <c r="GT40" s="116"/>
      <c r="GU40" s="116"/>
      <c r="GV40" s="116"/>
      <c r="GW40" s="116"/>
      <c r="GX40" s="116"/>
      <c r="GY40" s="116"/>
      <c r="GZ40" s="116"/>
      <c r="HA40" s="116"/>
      <c r="HB40" s="116"/>
      <c r="HC40" s="116"/>
      <c r="HD40" s="116"/>
      <c r="HE40" s="116"/>
      <c r="HF40" s="116"/>
      <c r="HG40" s="116"/>
      <c r="HH40" s="116"/>
      <c r="HI40" s="116"/>
      <c r="HJ40" s="116"/>
      <c r="HK40" s="116"/>
      <c r="HL40" s="116"/>
      <c r="HM40" s="116"/>
      <c r="HN40" s="116"/>
      <c r="HO40" s="116"/>
      <c r="HP40" s="116"/>
      <c r="HQ40" s="116"/>
      <c r="HR40" s="116"/>
      <c r="HS40" s="116"/>
      <c r="HT40" s="116"/>
      <c r="HU40" s="116"/>
      <c r="HV40" s="116"/>
      <c r="HW40" s="116"/>
      <c r="HX40" s="116"/>
      <c r="HY40" s="116"/>
      <c r="HZ40" s="116"/>
      <c r="IA40" s="116"/>
      <c r="IB40" s="116"/>
      <c r="IC40" s="116"/>
      <c r="ID40" s="116"/>
      <c r="IE40" s="116"/>
      <c r="IF40" s="116"/>
      <c r="IG40" s="116"/>
      <c r="IH40" s="116"/>
      <c r="II40" s="116"/>
      <c r="IJ40" s="116"/>
      <c r="IK40" s="116"/>
      <c r="IL40" s="116"/>
      <c r="IM40" s="116"/>
      <c r="IN40" s="116"/>
      <c r="IO40" s="116"/>
      <c r="IP40" s="116"/>
      <c r="IQ40" s="116"/>
      <c r="IR40" s="116"/>
      <c r="IS40" s="116"/>
      <c r="IT40" s="116"/>
      <c r="IU40" s="116"/>
      <c r="IV40" s="116"/>
      <c r="IW40" s="116"/>
      <c r="IX40" s="116"/>
      <c r="IY40" s="116"/>
      <c r="IZ40" s="116"/>
      <c r="JA40" s="116"/>
      <c r="JB40" s="116"/>
      <c r="JC40" s="116"/>
      <c r="JD40" s="116"/>
      <c r="JE40" s="116"/>
      <c r="JF40" s="116"/>
      <c r="JG40" s="116"/>
      <c r="JH40" s="116"/>
      <c r="JI40" s="116"/>
    </row>
    <row r="41" spans="1:269" ht="15" customHeight="1">
      <c r="A41" s="107"/>
      <c r="B41" s="258"/>
      <c r="C41" s="258"/>
      <c r="D41" s="258"/>
      <c r="E41" s="126"/>
      <c r="F41" s="259"/>
      <c r="G41" s="259"/>
      <c r="H41" s="260"/>
      <c r="I41" s="259"/>
      <c r="J41" s="261"/>
      <c r="K41" s="262"/>
      <c r="L41" s="262"/>
      <c r="M41" s="262"/>
      <c r="N41" s="262"/>
      <c r="O41" s="262"/>
      <c r="P41" s="263"/>
      <c r="Q41" s="264"/>
      <c r="R41" s="264"/>
      <c r="S41" s="264"/>
      <c r="T41" s="265"/>
      <c r="U41" s="266"/>
      <c r="V41" s="267"/>
      <c r="W41" s="267"/>
      <c r="X41" s="268"/>
      <c r="Y41" s="269"/>
      <c r="Z41" s="107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6"/>
      <c r="EL41" s="116"/>
      <c r="EM41" s="116"/>
      <c r="EN41" s="116"/>
      <c r="EO41" s="116"/>
      <c r="EP41" s="116"/>
      <c r="EQ41" s="116"/>
      <c r="ER41" s="116"/>
      <c r="ES41" s="116"/>
      <c r="ET41" s="116"/>
      <c r="EU41" s="116"/>
      <c r="EV41" s="116"/>
      <c r="EW41" s="116"/>
      <c r="EX41" s="116"/>
      <c r="EY41" s="116"/>
      <c r="EZ41" s="116"/>
      <c r="FA41" s="116"/>
      <c r="FB41" s="116"/>
      <c r="FC41" s="116"/>
      <c r="FD41" s="116"/>
      <c r="FE41" s="116"/>
      <c r="FF41" s="116"/>
      <c r="FG41" s="116"/>
      <c r="FH41" s="116"/>
      <c r="FI41" s="116"/>
      <c r="FJ41" s="116"/>
      <c r="FK41" s="116"/>
      <c r="FL41" s="116"/>
      <c r="FM41" s="116"/>
      <c r="FN41" s="116"/>
      <c r="FO41" s="116"/>
      <c r="FP41" s="116"/>
      <c r="FQ41" s="116"/>
      <c r="FR41" s="116"/>
      <c r="FS41" s="116"/>
      <c r="FT41" s="116"/>
      <c r="FU41" s="116"/>
      <c r="FV41" s="116"/>
      <c r="FW41" s="116"/>
      <c r="FX41" s="116"/>
      <c r="FY41" s="116"/>
      <c r="FZ41" s="116"/>
      <c r="GA41" s="116"/>
      <c r="GB41" s="116"/>
      <c r="GC41" s="116"/>
      <c r="GD41" s="116"/>
      <c r="GE41" s="116"/>
      <c r="GF41" s="116"/>
      <c r="GG41" s="116"/>
      <c r="GH41" s="116"/>
      <c r="GI41" s="116"/>
      <c r="GJ41" s="116"/>
      <c r="GK41" s="116"/>
      <c r="GL41" s="116"/>
      <c r="GM41" s="116"/>
      <c r="GN41" s="116"/>
      <c r="GO41" s="116"/>
      <c r="GP41" s="116"/>
      <c r="GQ41" s="116"/>
      <c r="GR41" s="116"/>
      <c r="GS41" s="116"/>
      <c r="GT41" s="116"/>
      <c r="GU41" s="116"/>
      <c r="GV41" s="116"/>
      <c r="GW41" s="116"/>
      <c r="GX41" s="116"/>
      <c r="GY41" s="116"/>
      <c r="GZ41" s="116"/>
      <c r="HA41" s="116"/>
      <c r="HB41" s="116"/>
      <c r="HC41" s="116"/>
      <c r="HD41" s="116"/>
      <c r="HE41" s="116"/>
      <c r="HF41" s="116"/>
      <c r="HG41" s="116"/>
      <c r="HH41" s="116"/>
      <c r="HI41" s="116"/>
      <c r="HJ41" s="116"/>
      <c r="HK41" s="116"/>
      <c r="HL41" s="116"/>
      <c r="HM41" s="116"/>
      <c r="HN41" s="116"/>
      <c r="HO41" s="116"/>
      <c r="HP41" s="116"/>
      <c r="HQ41" s="116"/>
      <c r="HR41" s="116"/>
      <c r="HS41" s="116"/>
      <c r="HT41" s="116"/>
      <c r="HU41" s="116"/>
      <c r="HV41" s="116"/>
      <c r="HW41" s="116"/>
      <c r="HX41" s="116"/>
      <c r="HY41" s="116"/>
      <c r="HZ41" s="116"/>
      <c r="IA41" s="116"/>
      <c r="IB41" s="116"/>
      <c r="IC41" s="116"/>
      <c r="ID41" s="116"/>
      <c r="IE41" s="116"/>
      <c r="IF41" s="116"/>
      <c r="IG41" s="116"/>
      <c r="IH41" s="116"/>
      <c r="II41" s="116"/>
      <c r="IJ41" s="116"/>
      <c r="IK41" s="116"/>
      <c r="IL41" s="116"/>
      <c r="IM41" s="116"/>
      <c r="IN41" s="116"/>
      <c r="IO41" s="116"/>
      <c r="IP41" s="116"/>
      <c r="IQ41" s="116"/>
      <c r="IR41" s="116"/>
      <c r="IS41" s="116"/>
      <c r="IT41" s="116"/>
      <c r="IU41" s="116"/>
      <c r="IV41" s="116"/>
      <c r="IW41" s="116"/>
      <c r="IX41" s="116"/>
      <c r="IY41" s="116"/>
      <c r="IZ41" s="116"/>
      <c r="JA41" s="116"/>
      <c r="JB41" s="116"/>
      <c r="JC41" s="116"/>
      <c r="JD41" s="116"/>
      <c r="JE41" s="116"/>
      <c r="JF41" s="116"/>
      <c r="JG41" s="116"/>
      <c r="JH41" s="116"/>
      <c r="JI41" s="116"/>
    </row>
    <row r="42" spans="1:269" ht="15" customHeight="1">
      <c r="A42" s="147"/>
      <c r="B42" s="258"/>
      <c r="C42" s="258"/>
      <c r="D42" s="258"/>
      <c r="E42" s="126"/>
      <c r="F42" s="259"/>
      <c r="G42" s="259"/>
      <c r="H42" s="260"/>
      <c r="I42" s="259"/>
      <c r="J42" s="261"/>
      <c r="K42" s="262"/>
      <c r="L42" s="262"/>
      <c r="M42" s="262"/>
      <c r="N42" s="262"/>
      <c r="O42" s="262"/>
      <c r="P42" s="116"/>
      <c r="Q42" s="264"/>
      <c r="R42" s="270"/>
      <c r="S42" s="270"/>
      <c r="T42" s="265"/>
      <c r="U42" s="266"/>
      <c r="V42" s="271"/>
      <c r="W42" s="271"/>
      <c r="X42" s="272"/>
      <c r="Y42" s="272"/>
      <c r="Z42" s="107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6"/>
      <c r="EL42" s="116"/>
      <c r="EM42" s="116"/>
      <c r="EN42" s="116"/>
      <c r="EO42" s="116"/>
      <c r="EP42" s="116"/>
      <c r="EQ42" s="116"/>
      <c r="ER42" s="116"/>
      <c r="ES42" s="116"/>
      <c r="ET42" s="116"/>
      <c r="EU42" s="116"/>
      <c r="EV42" s="116"/>
      <c r="EW42" s="116"/>
      <c r="EX42" s="116"/>
      <c r="EY42" s="116"/>
      <c r="EZ42" s="116"/>
      <c r="FA42" s="116"/>
      <c r="FB42" s="116"/>
      <c r="FC42" s="116"/>
      <c r="FD42" s="116"/>
      <c r="FE42" s="116"/>
      <c r="FF42" s="116"/>
      <c r="FG42" s="116"/>
      <c r="FH42" s="116"/>
      <c r="FI42" s="116"/>
      <c r="FJ42" s="116"/>
      <c r="FK42" s="116"/>
      <c r="FL42" s="116"/>
      <c r="FM42" s="116"/>
      <c r="FN42" s="116"/>
      <c r="FO42" s="116"/>
      <c r="FP42" s="116"/>
      <c r="FQ42" s="116"/>
      <c r="FR42" s="116"/>
      <c r="FS42" s="116"/>
      <c r="FT42" s="116"/>
      <c r="FU42" s="116"/>
      <c r="FV42" s="116"/>
      <c r="FW42" s="116"/>
      <c r="FX42" s="116"/>
      <c r="FY42" s="116"/>
      <c r="FZ42" s="116"/>
      <c r="GA42" s="116"/>
      <c r="GB42" s="116"/>
      <c r="GC42" s="116"/>
      <c r="GD42" s="116"/>
      <c r="GE42" s="116"/>
      <c r="GF42" s="116"/>
      <c r="GG42" s="116"/>
      <c r="GH42" s="116"/>
      <c r="GI42" s="116"/>
      <c r="GJ42" s="116"/>
      <c r="GK42" s="116"/>
      <c r="GL42" s="116"/>
      <c r="GM42" s="116"/>
      <c r="GN42" s="116"/>
      <c r="GO42" s="116"/>
      <c r="GP42" s="116"/>
      <c r="GQ42" s="116"/>
      <c r="GR42" s="116"/>
      <c r="GS42" s="116"/>
      <c r="GT42" s="116"/>
      <c r="GU42" s="116"/>
      <c r="GV42" s="116"/>
      <c r="GW42" s="116"/>
      <c r="GX42" s="116"/>
      <c r="GY42" s="116"/>
      <c r="GZ42" s="116"/>
      <c r="HA42" s="116"/>
      <c r="HB42" s="116"/>
      <c r="HC42" s="116"/>
      <c r="HD42" s="116"/>
      <c r="HE42" s="116"/>
      <c r="HF42" s="116"/>
      <c r="HG42" s="116"/>
      <c r="HH42" s="116"/>
      <c r="HI42" s="116"/>
      <c r="HJ42" s="116"/>
      <c r="HK42" s="116"/>
      <c r="HL42" s="116"/>
      <c r="HM42" s="116"/>
      <c r="HN42" s="116"/>
      <c r="HO42" s="116"/>
      <c r="HP42" s="116"/>
      <c r="HQ42" s="116"/>
      <c r="HR42" s="116"/>
      <c r="HS42" s="116"/>
      <c r="HT42" s="116"/>
      <c r="HU42" s="116"/>
      <c r="HV42" s="116"/>
      <c r="HW42" s="116"/>
      <c r="HX42" s="116"/>
      <c r="HY42" s="116"/>
      <c r="HZ42" s="116"/>
      <c r="IA42" s="116"/>
      <c r="IB42" s="116"/>
      <c r="IC42" s="116"/>
      <c r="ID42" s="116"/>
      <c r="IE42" s="116"/>
      <c r="IF42" s="116"/>
      <c r="IG42" s="116"/>
      <c r="IH42" s="116"/>
      <c r="II42" s="116"/>
      <c r="IJ42" s="116"/>
      <c r="IK42" s="116"/>
      <c r="IL42" s="116"/>
      <c r="IM42" s="116"/>
      <c r="IN42" s="116"/>
      <c r="IO42" s="116"/>
      <c r="IP42" s="116"/>
      <c r="IQ42" s="116"/>
      <c r="IR42" s="116"/>
      <c r="IS42" s="116"/>
      <c r="IT42" s="116"/>
      <c r="IU42" s="116"/>
      <c r="IV42" s="116"/>
      <c r="IW42" s="116"/>
      <c r="IX42" s="116"/>
      <c r="IY42" s="116"/>
      <c r="IZ42" s="116"/>
      <c r="JA42" s="116"/>
      <c r="JB42" s="116"/>
      <c r="JC42" s="116"/>
      <c r="JD42" s="116"/>
      <c r="JE42" s="116"/>
      <c r="JF42" s="116"/>
      <c r="JG42" s="116"/>
      <c r="JH42" s="116"/>
      <c r="JI42" s="116"/>
    </row>
    <row r="43" spans="1:269" ht="21" customHeight="1">
      <c r="A43" s="107"/>
      <c r="B43" s="258"/>
      <c r="C43" s="258"/>
      <c r="D43" s="258"/>
      <c r="E43" s="126"/>
      <c r="F43" s="259"/>
      <c r="G43" s="259"/>
      <c r="H43" s="260"/>
      <c r="I43" s="259"/>
      <c r="J43" s="261"/>
      <c r="K43" s="262"/>
      <c r="L43" s="262"/>
      <c r="M43" s="262"/>
      <c r="N43" s="262"/>
      <c r="O43" s="262"/>
      <c r="P43" s="263"/>
      <c r="Q43" s="264"/>
      <c r="R43" s="270"/>
      <c r="S43" s="270"/>
      <c r="T43" s="265"/>
      <c r="U43" s="266"/>
      <c r="V43" s="267"/>
      <c r="W43" s="267"/>
      <c r="X43" s="268"/>
      <c r="Y43" s="272"/>
      <c r="Z43" s="107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6"/>
      <c r="EL43" s="116"/>
      <c r="EM43" s="116"/>
      <c r="EN43" s="116"/>
      <c r="EO43" s="116"/>
      <c r="EP43" s="116"/>
      <c r="EQ43" s="116"/>
      <c r="ER43" s="116"/>
      <c r="ES43" s="116"/>
      <c r="ET43" s="116"/>
      <c r="EU43" s="116"/>
      <c r="EV43" s="116"/>
      <c r="EW43" s="116"/>
      <c r="EX43" s="116"/>
      <c r="EY43" s="116"/>
      <c r="EZ43" s="116"/>
      <c r="FA43" s="116"/>
      <c r="FB43" s="116"/>
      <c r="FC43" s="116"/>
      <c r="FD43" s="116"/>
      <c r="FE43" s="116"/>
      <c r="FF43" s="116"/>
      <c r="FG43" s="116"/>
      <c r="FH43" s="116"/>
      <c r="FI43" s="116"/>
      <c r="FJ43" s="116"/>
      <c r="FK43" s="116"/>
      <c r="FL43" s="116"/>
      <c r="FM43" s="116"/>
      <c r="FN43" s="116"/>
      <c r="FO43" s="116"/>
      <c r="FP43" s="116"/>
      <c r="FQ43" s="116"/>
      <c r="FR43" s="116"/>
      <c r="FS43" s="116"/>
      <c r="FT43" s="116"/>
      <c r="FU43" s="116"/>
      <c r="FV43" s="116"/>
      <c r="FW43" s="116"/>
      <c r="FX43" s="116"/>
      <c r="FY43" s="116"/>
      <c r="FZ43" s="116"/>
      <c r="GA43" s="116"/>
      <c r="GB43" s="116"/>
      <c r="GC43" s="116"/>
      <c r="GD43" s="116"/>
      <c r="GE43" s="116"/>
      <c r="GF43" s="116"/>
      <c r="GG43" s="116"/>
      <c r="GH43" s="116"/>
      <c r="GI43" s="116"/>
      <c r="GJ43" s="116"/>
      <c r="GK43" s="116"/>
      <c r="GL43" s="116"/>
      <c r="GM43" s="116"/>
      <c r="GN43" s="116"/>
      <c r="GO43" s="116"/>
      <c r="GP43" s="116"/>
      <c r="GQ43" s="116"/>
      <c r="GR43" s="116"/>
      <c r="GS43" s="116"/>
      <c r="GT43" s="116"/>
      <c r="GU43" s="116"/>
      <c r="GV43" s="116"/>
      <c r="GW43" s="116"/>
      <c r="GX43" s="116"/>
      <c r="GY43" s="116"/>
      <c r="GZ43" s="116"/>
      <c r="HA43" s="116"/>
      <c r="HB43" s="116"/>
      <c r="HC43" s="116"/>
      <c r="HD43" s="116"/>
      <c r="HE43" s="116"/>
      <c r="HF43" s="116"/>
      <c r="HG43" s="116"/>
      <c r="HH43" s="116"/>
      <c r="HI43" s="116"/>
      <c r="HJ43" s="116"/>
      <c r="HK43" s="116"/>
      <c r="HL43" s="116"/>
      <c r="HM43" s="116"/>
      <c r="HN43" s="116"/>
      <c r="HO43" s="116"/>
      <c r="HP43" s="116"/>
      <c r="HQ43" s="116"/>
      <c r="HR43" s="116"/>
      <c r="HS43" s="116"/>
      <c r="HT43" s="116"/>
      <c r="HU43" s="116"/>
      <c r="HV43" s="116"/>
      <c r="HW43" s="116"/>
      <c r="HX43" s="116"/>
      <c r="HY43" s="116"/>
      <c r="HZ43" s="116"/>
      <c r="IA43" s="116"/>
      <c r="IB43" s="116"/>
      <c r="IC43" s="116"/>
      <c r="ID43" s="116"/>
      <c r="IE43" s="116"/>
      <c r="IF43" s="116"/>
      <c r="IG43" s="116"/>
      <c r="IH43" s="116"/>
      <c r="II43" s="116"/>
      <c r="IJ43" s="116"/>
      <c r="IK43" s="116"/>
      <c r="IL43" s="116"/>
      <c r="IM43" s="116"/>
      <c r="IN43" s="116"/>
      <c r="IO43" s="116"/>
      <c r="IP43" s="116"/>
      <c r="IQ43" s="116"/>
      <c r="IR43" s="116"/>
      <c r="IS43" s="116"/>
      <c r="IT43" s="116"/>
      <c r="IU43" s="116"/>
      <c r="IV43" s="116"/>
      <c r="IW43" s="116"/>
      <c r="IX43" s="116"/>
      <c r="IY43" s="116"/>
      <c r="IZ43" s="116"/>
      <c r="JA43" s="116"/>
      <c r="JB43" s="116"/>
      <c r="JC43" s="116"/>
      <c r="JD43" s="116"/>
      <c r="JE43" s="116"/>
      <c r="JF43" s="116"/>
      <c r="JG43" s="116"/>
      <c r="JH43" s="116"/>
      <c r="JI43" s="116"/>
    </row>
    <row r="44" spans="1:269" s="63" customFormat="1" ht="15.75" customHeight="1">
      <c r="A44" s="107"/>
      <c r="B44" s="258"/>
      <c r="C44" s="273"/>
      <c r="D44" s="273"/>
      <c r="E44" s="274"/>
      <c r="F44" s="275"/>
      <c r="G44" s="275"/>
      <c r="H44" s="273"/>
      <c r="I44" s="275"/>
      <c r="J44" s="261"/>
      <c r="K44" s="262"/>
      <c r="L44" s="262"/>
      <c r="M44" s="263"/>
      <c r="N44" s="263"/>
      <c r="O44" s="263"/>
      <c r="P44" s="153"/>
      <c r="Q44" s="264"/>
      <c r="R44" s="265"/>
      <c r="S44" s="265"/>
      <c r="T44" s="265"/>
      <c r="U44" s="266"/>
      <c r="V44" s="271"/>
      <c r="W44" s="271"/>
      <c r="X44" s="269"/>
      <c r="Y44" s="269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/>
      <c r="CT44" s="107"/>
      <c r="CU44" s="107"/>
      <c r="CV44" s="107"/>
      <c r="CW44" s="107"/>
      <c r="CX44" s="107"/>
      <c r="CY44" s="107"/>
      <c r="CZ44" s="107"/>
      <c r="DA44" s="107"/>
      <c r="DB44" s="107"/>
      <c r="DC44" s="107"/>
      <c r="DD44" s="107"/>
      <c r="DE44" s="107"/>
      <c r="DF44" s="107"/>
      <c r="DG44" s="107"/>
      <c r="DH44" s="107"/>
      <c r="DI44" s="107"/>
      <c r="DJ44" s="107"/>
      <c r="DK44" s="107"/>
      <c r="DL44" s="107"/>
      <c r="DM44" s="107"/>
      <c r="DN44" s="107"/>
      <c r="DO44" s="107"/>
      <c r="DP44" s="107"/>
      <c r="DQ44" s="107"/>
      <c r="DR44" s="107"/>
      <c r="DS44" s="107"/>
      <c r="DT44" s="107"/>
      <c r="DU44" s="107"/>
      <c r="DV44" s="107"/>
      <c r="DW44" s="107"/>
      <c r="DX44" s="107"/>
      <c r="DY44" s="107"/>
      <c r="DZ44" s="107"/>
      <c r="EA44" s="107"/>
      <c r="EB44" s="107"/>
      <c r="EC44" s="107"/>
      <c r="ED44" s="107"/>
      <c r="EE44" s="107"/>
      <c r="EF44" s="107"/>
      <c r="EG44" s="107"/>
      <c r="EH44" s="107"/>
      <c r="EI44" s="107"/>
      <c r="EJ44" s="107"/>
      <c r="EK44" s="107"/>
      <c r="EL44" s="107"/>
      <c r="EM44" s="107"/>
      <c r="EN44" s="107"/>
      <c r="EO44" s="107"/>
      <c r="EP44" s="107"/>
      <c r="EQ44" s="107"/>
      <c r="ER44" s="107"/>
      <c r="ES44" s="107"/>
      <c r="ET44" s="107"/>
      <c r="EU44" s="107"/>
      <c r="EV44" s="107"/>
      <c r="EW44" s="107"/>
      <c r="EX44" s="107"/>
      <c r="EY44" s="107"/>
      <c r="EZ44" s="107"/>
      <c r="FA44" s="107"/>
      <c r="FB44" s="107"/>
      <c r="FC44" s="107"/>
      <c r="FD44" s="107"/>
      <c r="FE44" s="107"/>
      <c r="FF44" s="107"/>
      <c r="FG44" s="107"/>
      <c r="FH44" s="107"/>
      <c r="FI44" s="107"/>
      <c r="FJ44" s="107"/>
      <c r="FK44" s="107"/>
      <c r="FL44" s="107"/>
      <c r="FM44" s="107"/>
      <c r="FN44" s="107"/>
      <c r="FO44" s="107"/>
      <c r="FP44" s="107"/>
      <c r="FQ44" s="107"/>
      <c r="FR44" s="107"/>
      <c r="FS44" s="107"/>
      <c r="FT44" s="107"/>
      <c r="FU44" s="107"/>
      <c r="FV44" s="107"/>
      <c r="FW44" s="107"/>
      <c r="FX44" s="107"/>
      <c r="FY44" s="107"/>
      <c r="FZ44" s="107"/>
      <c r="GA44" s="107"/>
      <c r="GB44" s="107"/>
      <c r="GC44" s="107"/>
      <c r="GD44" s="107"/>
      <c r="GE44" s="107"/>
      <c r="GF44" s="107"/>
      <c r="GG44" s="107"/>
      <c r="GH44" s="107"/>
      <c r="GI44" s="107"/>
      <c r="GJ44" s="107"/>
      <c r="GK44" s="107"/>
      <c r="GL44" s="107"/>
      <c r="GM44" s="107"/>
      <c r="GN44" s="107"/>
      <c r="GO44" s="107"/>
      <c r="GP44" s="107"/>
      <c r="GQ44" s="107"/>
      <c r="GR44" s="107"/>
      <c r="GS44" s="107"/>
      <c r="GT44" s="107"/>
      <c r="GU44" s="107"/>
      <c r="GV44" s="107"/>
      <c r="GW44" s="107"/>
      <c r="GX44" s="107"/>
      <c r="GY44" s="107"/>
      <c r="GZ44" s="107"/>
      <c r="HA44" s="107"/>
      <c r="HB44" s="107"/>
      <c r="HC44" s="107"/>
      <c r="HD44" s="107"/>
      <c r="HE44" s="107"/>
      <c r="HF44" s="107"/>
      <c r="HG44" s="107"/>
      <c r="HH44" s="107"/>
      <c r="HI44" s="107"/>
      <c r="HJ44" s="107"/>
      <c r="HK44" s="107"/>
      <c r="HL44" s="107"/>
      <c r="HM44" s="107"/>
      <c r="HN44" s="107"/>
      <c r="HO44" s="107"/>
      <c r="HP44" s="107"/>
      <c r="HQ44" s="107"/>
      <c r="HR44" s="107"/>
      <c r="HS44" s="107"/>
      <c r="HT44" s="107"/>
      <c r="HU44" s="107"/>
      <c r="HV44" s="107"/>
      <c r="HW44" s="107"/>
      <c r="HX44" s="107"/>
      <c r="HY44" s="107"/>
      <c r="HZ44" s="107"/>
      <c r="IA44" s="107"/>
      <c r="IB44" s="107"/>
      <c r="IC44" s="107"/>
      <c r="ID44" s="107"/>
      <c r="IE44" s="107"/>
      <c r="IF44" s="107"/>
      <c r="IG44" s="107"/>
      <c r="IH44" s="107"/>
      <c r="II44" s="107"/>
      <c r="IJ44" s="107"/>
      <c r="IK44" s="107"/>
      <c r="IL44" s="107"/>
      <c r="IM44" s="107"/>
      <c r="IN44" s="107"/>
      <c r="IO44" s="107"/>
      <c r="IP44" s="107"/>
      <c r="IQ44" s="107"/>
      <c r="IR44" s="107"/>
      <c r="IS44" s="107"/>
      <c r="IT44" s="107"/>
      <c r="IU44" s="107"/>
      <c r="IV44" s="107"/>
      <c r="IW44" s="107"/>
      <c r="IX44" s="107"/>
      <c r="IY44" s="107"/>
      <c r="IZ44" s="107"/>
      <c r="JA44" s="107"/>
      <c r="JB44" s="107"/>
      <c r="JC44" s="107"/>
      <c r="JD44" s="107"/>
      <c r="JE44" s="107"/>
      <c r="JF44" s="107"/>
      <c r="JG44" s="107"/>
      <c r="JH44" s="107"/>
      <c r="JI44" s="107"/>
    </row>
    <row r="45" spans="1:269" s="63" customFormat="1">
      <c r="A45" s="107"/>
      <c r="B45" s="258"/>
      <c r="C45" s="273"/>
      <c r="D45" s="273"/>
      <c r="E45" s="274"/>
      <c r="F45" s="276"/>
      <c r="G45" s="276"/>
      <c r="H45" s="153"/>
      <c r="I45" s="276"/>
      <c r="J45" s="277"/>
      <c r="K45" s="278"/>
      <c r="L45" s="278"/>
      <c r="M45" s="151"/>
      <c r="N45" s="151"/>
      <c r="O45" s="151"/>
      <c r="P45" s="153"/>
      <c r="Q45" s="270"/>
      <c r="R45" s="270"/>
      <c r="S45" s="270"/>
      <c r="T45" s="265"/>
      <c r="U45" s="266"/>
      <c r="V45" s="267"/>
      <c r="W45" s="267"/>
      <c r="X45" s="272"/>
      <c r="Y45" s="272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  <c r="BM45" s="107"/>
      <c r="BN45" s="107"/>
      <c r="BO45" s="107"/>
      <c r="BP45" s="107"/>
      <c r="BQ45" s="107"/>
      <c r="BR45" s="107"/>
      <c r="BS45" s="107"/>
      <c r="BT45" s="107"/>
      <c r="BU45" s="107"/>
      <c r="BV45" s="107"/>
      <c r="BW45" s="107"/>
      <c r="BX45" s="107"/>
      <c r="BY45" s="107"/>
      <c r="BZ45" s="107"/>
      <c r="CA45" s="107"/>
      <c r="CB45" s="107"/>
      <c r="CC45" s="107"/>
      <c r="CD45" s="107"/>
      <c r="CE45" s="107"/>
      <c r="CF45" s="107"/>
      <c r="CG45" s="107"/>
      <c r="CH45" s="107"/>
      <c r="CI45" s="107"/>
      <c r="CJ45" s="107"/>
      <c r="CK45" s="107"/>
      <c r="CL45" s="107"/>
      <c r="CM45" s="107"/>
      <c r="CN45" s="107"/>
      <c r="CO45" s="107"/>
      <c r="CP45" s="107"/>
      <c r="CQ45" s="107"/>
      <c r="CR45" s="107"/>
      <c r="CS45" s="107"/>
      <c r="CT45" s="107"/>
      <c r="CU45" s="107"/>
      <c r="CV45" s="107"/>
      <c r="CW45" s="107"/>
      <c r="CX45" s="107"/>
      <c r="CY45" s="107"/>
      <c r="CZ45" s="107"/>
      <c r="DA45" s="107"/>
      <c r="DB45" s="107"/>
      <c r="DC45" s="107"/>
      <c r="DD45" s="107"/>
      <c r="DE45" s="107"/>
      <c r="DF45" s="107"/>
      <c r="DG45" s="107"/>
      <c r="DH45" s="107"/>
      <c r="DI45" s="107"/>
      <c r="DJ45" s="107"/>
      <c r="DK45" s="107"/>
      <c r="DL45" s="107"/>
      <c r="DM45" s="107"/>
      <c r="DN45" s="107"/>
      <c r="DO45" s="107"/>
      <c r="DP45" s="107"/>
      <c r="DQ45" s="107"/>
      <c r="DR45" s="107"/>
      <c r="DS45" s="107"/>
      <c r="DT45" s="107"/>
      <c r="DU45" s="107"/>
      <c r="DV45" s="107"/>
      <c r="DW45" s="107"/>
      <c r="DX45" s="107"/>
      <c r="DY45" s="107"/>
      <c r="DZ45" s="107"/>
      <c r="EA45" s="107"/>
      <c r="EB45" s="107"/>
      <c r="EC45" s="107"/>
      <c r="ED45" s="107"/>
      <c r="EE45" s="107"/>
      <c r="EF45" s="107"/>
      <c r="EG45" s="107"/>
      <c r="EH45" s="107"/>
      <c r="EI45" s="107"/>
      <c r="EJ45" s="107"/>
      <c r="EK45" s="107"/>
      <c r="EL45" s="107"/>
      <c r="EM45" s="107"/>
      <c r="EN45" s="107"/>
      <c r="EO45" s="107"/>
      <c r="EP45" s="107"/>
      <c r="EQ45" s="107"/>
      <c r="ER45" s="107"/>
      <c r="ES45" s="107"/>
      <c r="ET45" s="107"/>
      <c r="EU45" s="107"/>
      <c r="EV45" s="107"/>
      <c r="EW45" s="107"/>
      <c r="EX45" s="107"/>
      <c r="EY45" s="107"/>
      <c r="EZ45" s="107"/>
      <c r="FA45" s="107"/>
      <c r="FB45" s="107"/>
      <c r="FC45" s="107"/>
      <c r="FD45" s="107"/>
      <c r="FE45" s="107"/>
      <c r="FF45" s="107"/>
      <c r="FG45" s="107"/>
      <c r="FH45" s="107"/>
      <c r="FI45" s="107"/>
      <c r="FJ45" s="107"/>
      <c r="FK45" s="107"/>
      <c r="FL45" s="107"/>
      <c r="FM45" s="107"/>
      <c r="FN45" s="107"/>
      <c r="FO45" s="107"/>
      <c r="FP45" s="107"/>
      <c r="FQ45" s="107"/>
      <c r="FR45" s="107"/>
      <c r="FS45" s="107"/>
      <c r="FT45" s="107"/>
      <c r="FU45" s="107"/>
      <c r="FV45" s="107"/>
      <c r="FW45" s="107"/>
      <c r="FX45" s="107"/>
      <c r="FY45" s="107"/>
      <c r="FZ45" s="107"/>
      <c r="GA45" s="107"/>
      <c r="GB45" s="107"/>
      <c r="GC45" s="107"/>
      <c r="GD45" s="107"/>
      <c r="GE45" s="107"/>
      <c r="GF45" s="107"/>
      <c r="GG45" s="107"/>
      <c r="GH45" s="107"/>
      <c r="GI45" s="107"/>
      <c r="GJ45" s="107"/>
      <c r="GK45" s="107"/>
      <c r="GL45" s="107"/>
      <c r="GM45" s="107"/>
      <c r="GN45" s="107"/>
      <c r="GO45" s="107"/>
      <c r="GP45" s="107"/>
      <c r="GQ45" s="107"/>
      <c r="GR45" s="107"/>
      <c r="GS45" s="107"/>
      <c r="GT45" s="107"/>
      <c r="GU45" s="107"/>
      <c r="GV45" s="107"/>
      <c r="GW45" s="107"/>
      <c r="GX45" s="107"/>
      <c r="GY45" s="107"/>
      <c r="GZ45" s="107"/>
      <c r="HA45" s="107"/>
      <c r="HB45" s="107"/>
      <c r="HC45" s="107"/>
      <c r="HD45" s="107"/>
      <c r="HE45" s="107"/>
      <c r="HF45" s="107"/>
      <c r="HG45" s="107"/>
      <c r="HH45" s="107"/>
      <c r="HI45" s="107"/>
      <c r="HJ45" s="107"/>
      <c r="HK45" s="107"/>
      <c r="HL45" s="107"/>
      <c r="HM45" s="107"/>
      <c r="HN45" s="107"/>
      <c r="HO45" s="107"/>
      <c r="HP45" s="107"/>
      <c r="HQ45" s="107"/>
      <c r="HR45" s="107"/>
      <c r="HS45" s="107"/>
      <c r="HT45" s="107"/>
      <c r="HU45" s="107"/>
      <c r="HV45" s="107"/>
      <c r="HW45" s="107"/>
      <c r="HX45" s="107"/>
      <c r="HY45" s="107"/>
      <c r="HZ45" s="107"/>
      <c r="IA45" s="107"/>
      <c r="IB45" s="107"/>
      <c r="IC45" s="107"/>
      <c r="ID45" s="107"/>
      <c r="IE45" s="107"/>
      <c r="IF45" s="107"/>
      <c r="IG45" s="107"/>
      <c r="IH45" s="107"/>
      <c r="II45" s="107"/>
      <c r="IJ45" s="107"/>
      <c r="IK45" s="107"/>
      <c r="IL45" s="107"/>
      <c r="IM45" s="107"/>
      <c r="IN45" s="107"/>
      <c r="IO45" s="107"/>
      <c r="IP45" s="107"/>
      <c r="IQ45" s="107"/>
      <c r="IR45" s="107"/>
      <c r="IS45" s="107"/>
      <c r="IT45" s="107"/>
      <c r="IU45" s="107"/>
      <c r="IV45" s="107"/>
      <c r="IW45" s="107"/>
      <c r="IX45" s="107"/>
      <c r="IY45" s="107"/>
      <c r="IZ45" s="107"/>
      <c r="JA45" s="107"/>
      <c r="JB45" s="107"/>
      <c r="JC45" s="107"/>
      <c r="JD45" s="107"/>
      <c r="JE45" s="107"/>
      <c r="JF45" s="107"/>
      <c r="JG45" s="107"/>
      <c r="JH45" s="107"/>
      <c r="JI45" s="107"/>
    </row>
    <row r="46" spans="1:269" s="63" customFormat="1">
      <c r="A46" s="107"/>
      <c r="B46" s="258"/>
      <c r="C46" s="273"/>
      <c r="D46" s="273"/>
      <c r="E46" s="126"/>
      <c r="F46" s="259"/>
      <c r="G46" s="259"/>
      <c r="H46" s="260"/>
      <c r="I46" s="259"/>
      <c r="J46" s="261"/>
      <c r="K46" s="262"/>
      <c r="L46" s="262"/>
      <c r="M46" s="262"/>
      <c r="N46" s="262"/>
      <c r="O46" s="262"/>
      <c r="P46" s="153"/>
      <c r="Q46" s="270"/>
      <c r="R46" s="265"/>
      <c r="S46" s="265"/>
      <c r="T46" s="265"/>
      <c r="U46" s="266"/>
      <c r="V46" s="267"/>
      <c r="W46" s="267"/>
      <c r="X46" s="269"/>
      <c r="Y46" s="269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107"/>
      <c r="BR46" s="107"/>
      <c r="BS46" s="107"/>
      <c r="BT46" s="107"/>
      <c r="BU46" s="107"/>
      <c r="BV46" s="107"/>
      <c r="BW46" s="107"/>
      <c r="BX46" s="107"/>
      <c r="BY46" s="107"/>
      <c r="BZ46" s="107"/>
      <c r="CA46" s="107"/>
      <c r="CB46" s="107"/>
      <c r="CC46" s="107"/>
      <c r="CD46" s="107"/>
      <c r="CE46" s="107"/>
      <c r="CF46" s="107"/>
      <c r="CG46" s="107"/>
      <c r="CH46" s="107"/>
      <c r="CI46" s="107"/>
      <c r="CJ46" s="107"/>
      <c r="CK46" s="107"/>
      <c r="CL46" s="107"/>
      <c r="CM46" s="107"/>
      <c r="CN46" s="107"/>
      <c r="CO46" s="107"/>
      <c r="CP46" s="107"/>
      <c r="CQ46" s="107"/>
      <c r="CR46" s="107"/>
      <c r="CS46" s="107"/>
      <c r="CT46" s="107"/>
      <c r="CU46" s="107"/>
      <c r="CV46" s="107"/>
      <c r="CW46" s="107"/>
      <c r="CX46" s="107"/>
      <c r="CY46" s="107"/>
      <c r="CZ46" s="107"/>
      <c r="DA46" s="107"/>
      <c r="DB46" s="107"/>
      <c r="DC46" s="107"/>
      <c r="DD46" s="107"/>
      <c r="DE46" s="107"/>
      <c r="DF46" s="107"/>
      <c r="DG46" s="107"/>
      <c r="DH46" s="107"/>
      <c r="DI46" s="107"/>
      <c r="DJ46" s="107"/>
      <c r="DK46" s="107"/>
      <c r="DL46" s="107"/>
      <c r="DM46" s="107"/>
      <c r="DN46" s="107"/>
      <c r="DO46" s="107"/>
      <c r="DP46" s="107"/>
      <c r="DQ46" s="107"/>
      <c r="DR46" s="107"/>
      <c r="DS46" s="107"/>
      <c r="DT46" s="107"/>
      <c r="DU46" s="107"/>
      <c r="DV46" s="107"/>
      <c r="DW46" s="107"/>
      <c r="DX46" s="107"/>
      <c r="DY46" s="107"/>
      <c r="DZ46" s="107"/>
      <c r="EA46" s="107"/>
      <c r="EB46" s="107"/>
      <c r="EC46" s="107"/>
      <c r="ED46" s="107"/>
      <c r="EE46" s="107"/>
      <c r="EF46" s="107"/>
      <c r="EG46" s="107"/>
      <c r="EH46" s="107"/>
      <c r="EI46" s="107"/>
      <c r="EJ46" s="107"/>
      <c r="EK46" s="107"/>
      <c r="EL46" s="107"/>
      <c r="EM46" s="107"/>
      <c r="EN46" s="107"/>
      <c r="EO46" s="107"/>
      <c r="EP46" s="107"/>
      <c r="EQ46" s="107"/>
      <c r="ER46" s="107"/>
      <c r="ES46" s="107"/>
      <c r="ET46" s="107"/>
      <c r="EU46" s="107"/>
      <c r="EV46" s="107"/>
      <c r="EW46" s="107"/>
      <c r="EX46" s="107"/>
      <c r="EY46" s="107"/>
      <c r="EZ46" s="107"/>
      <c r="FA46" s="107"/>
      <c r="FB46" s="107"/>
      <c r="FC46" s="107"/>
      <c r="FD46" s="107"/>
      <c r="FE46" s="107"/>
      <c r="FF46" s="107"/>
      <c r="FG46" s="107"/>
      <c r="FH46" s="107"/>
      <c r="FI46" s="107"/>
      <c r="FJ46" s="107"/>
      <c r="FK46" s="107"/>
      <c r="FL46" s="107"/>
      <c r="FM46" s="107"/>
      <c r="FN46" s="107"/>
      <c r="FO46" s="107"/>
      <c r="FP46" s="107"/>
      <c r="FQ46" s="107"/>
      <c r="FR46" s="107"/>
      <c r="FS46" s="107"/>
      <c r="FT46" s="107"/>
      <c r="FU46" s="107"/>
      <c r="FV46" s="107"/>
      <c r="FW46" s="107"/>
      <c r="FX46" s="107"/>
      <c r="FY46" s="107"/>
      <c r="FZ46" s="107"/>
      <c r="GA46" s="107"/>
      <c r="GB46" s="107"/>
      <c r="GC46" s="107"/>
      <c r="GD46" s="107"/>
      <c r="GE46" s="107"/>
      <c r="GF46" s="107"/>
      <c r="GG46" s="107"/>
      <c r="GH46" s="107"/>
      <c r="GI46" s="107"/>
      <c r="GJ46" s="107"/>
      <c r="GK46" s="107"/>
      <c r="GL46" s="107"/>
      <c r="GM46" s="107"/>
      <c r="GN46" s="107"/>
      <c r="GO46" s="107"/>
      <c r="GP46" s="107"/>
      <c r="GQ46" s="107"/>
      <c r="GR46" s="107"/>
      <c r="GS46" s="107"/>
      <c r="GT46" s="107"/>
      <c r="GU46" s="107"/>
      <c r="GV46" s="107"/>
      <c r="GW46" s="107"/>
      <c r="GX46" s="107"/>
      <c r="GY46" s="107"/>
      <c r="GZ46" s="107"/>
      <c r="HA46" s="107"/>
      <c r="HB46" s="107"/>
      <c r="HC46" s="107"/>
      <c r="HD46" s="107"/>
      <c r="HE46" s="107"/>
      <c r="HF46" s="107"/>
      <c r="HG46" s="107"/>
      <c r="HH46" s="107"/>
      <c r="HI46" s="107"/>
      <c r="HJ46" s="107"/>
      <c r="HK46" s="107"/>
      <c r="HL46" s="107"/>
      <c r="HM46" s="107"/>
      <c r="HN46" s="107"/>
      <c r="HO46" s="107"/>
      <c r="HP46" s="107"/>
      <c r="HQ46" s="107"/>
      <c r="HR46" s="107"/>
      <c r="HS46" s="107"/>
      <c r="HT46" s="107"/>
      <c r="HU46" s="107"/>
      <c r="HV46" s="107"/>
      <c r="HW46" s="107"/>
      <c r="HX46" s="107"/>
      <c r="HY46" s="107"/>
      <c r="HZ46" s="107"/>
      <c r="IA46" s="107"/>
      <c r="IB46" s="107"/>
      <c r="IC46" s="107"/>
      <c r="ID46" s="107"/>
      <c r="IE46" s="107"/>
      <c r="IF46" s="107"/>
      <c r="IG46" s="107"/>
      <c r="IH46" s="107"/>
      <c r="II46" s="107"/>
      <c r="IJ46" s="107"/>
      <c r="IK46" s="107"/>
      <c r="IL46" s="107"/>
      <c r="IM46" s="107"/>
      <c r="IN46" s="107"/>
      <c r="IO46" s="107"/>
      <c r="IP46" s="107"/>
      <c r="IQ46" s="107"/>
      <c r="IR46" s="107"/>
      <c r="IS46" s="107"/>
      <c r="IT46" s="107"/>
      <c r="IU46" s="107"/>
      <c r="IV46" s="107"/>
      <c r="IW46" s="107"/>
      <c r="IX46" s="107"/>
      <c r="IY46" s="107"/>
      <c r="IZ46" s="107"/>
      <c r="JA46" s="107"/>
      <c r="JB46" s="107"/>
      <c r="JC46" s="107"/>
      <c r="JD46" s="107"/>
      <c r="JE46" s="107"/>
      <c r="JF46" s="107"/>
      <c r="JG46" s="107"/>
      <c r="JH46" s="107"/>
      <c r="JI46" s="107"/>
    </row>
    <row r="47" spans="1:269" s="63" customFormat="1">
      <c r="A47" s="107"/>
      <c r="B47" s="258"/>
      <c r="C47" s="273"/>
      <c r="D47" s="273"/>
      <c r="E47" s="258"/>
      <c r="F47" s="279"/>
      <c r="G47" s="279"/>
      <c r="H47" s="273"/>
      <c r="I47" s="279"/>
      <c r="J47" s="261"/>
      <c r="K47" s="262"/>
      <c r="L47" s="262"/>
      <c r="M47" s="262"/>
      <c r="N47" s="262"/>
      <c r="O47" s="262"/>
      <c r="P47" s="153"/>
      <c r="Q47" s="270"/>
      <c r="R47" s="265"/>
      <c r="S47" s="265"/>
      <c r="T47" s="265"/>
      <c r="U47" s="266"/>
      <c r="V47" s="267"/>
      <c r="W47" s="267"/>
      <c r="X47" s="269"/>
      <c r="Y47" s="269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C47" s="107"/>
      <c r="CD47" s="107"/>
      <c r="CE47" s="107"/>
      <c r="CF47" s="107"/>
      <c r="CG47" s="107"/>
      <c r="CH47" s="107"/>
      <c r="CI47" s="107"/>
      <c r="CJ47" s="107"/>
      <c r="CK47" s="107"/>
      <c r="CL47" s="107"/>
      <c r="CM47" s="107"/>
      <c r="CN47" s="107"/>
      <c r="CO47" s="107"/>
      <c r="CP47" s="107"/>
      <c r="CQ47" s="107"/>
      <c r="CR47" s="107"/>
      <c r="CS47" s="107"/>
      <c r="CT47" s="107"/>
      <c r="CU47" s="107"/>
      <c r="CV47" s="107"/>
      <c r="CW47" s="107"/>
      <c r="CX47" s="107"/>
      <c r="CY47" s="107"/>
      <c r="CZ47" s="107"/>
      <c r="DA47" s="107"/>
      <c r="DB47" s="107"/>
      <c r="DC47" s="107"/>
      <c r="DD47" s="107"/>
      <c r="DE47" s="107"/>
      <c r="DF47" s="107"/>
      <c r="DG47" s="107"/>
      <c r="DH47" s="107"/>
      <c r="DI47" s="107"/>
      <c r="DJ47" s="107"/>
      <c r="DK47" s="107"/>
      <c r="DL47" s="107"/>
      <c r="DM47" s="107"/>
      <c r="DN47" s="107"/>
      <c r="DO47" s="107"/>
      <c r="DP47" s="107"/>
      <c r="DQ47" s="107"/>
      <c r="DR47" s="107"/>
      <c r="DS47" s="107"/>
      <c r="DT47" s="107"/>
      <c r="DU47" s="107"/>
      <c r="DV47" s="107"/>
      <c r="DW47" s="107"/>
      <c r="DX47" s="107"/>
      <c r="DY47" s="107"/>
      <c r="DZ47" s="107"/>
      <c r="EA47" s="107"/>
      <c r="EB47" s="107"/>
      <c r="EC47" s="107"/>
      <c r="ED47" s="107"/>
      <c r="EE47" s="107"/>
      <c r="EF47" s="107"/>
      <c r="EG47" s="107"/>
      <c r="EH47" s="107"/>
      <c r="EI47" s="107"/>
      <c r="EJ47" s="107"/>
      <c r="EK47" s="107"/>
      <c r="EL47" s="107"/>
      <c r="EM47" s="107"/>
      <c r="EN47" s="107"/>
      <c r="EO47" s="107"/>
      <c r="EP47" s="107"/>
      <c r="EQ47" s="107"/>
      <c r="ER47" s="107"/>
      <c r="ES47" s="107"/>
      <c r="ET47" s="107"/>
      <c r="EU47" s="107"/>
      <c r="EV47" s="107"/>
      <c r="EW47" s="107"/>
      <c r="EX47" s="107"/>
      <c r="EY47" s="107"/>
      <c r="EZ47" s="107"/>
      <c r="FA47" s="107"/>
      <c r="FB47" s="107"/>
      <c r="FC47" s="107"/>
      <c r="FD47" s="107"/>
      <c r="FE47" s="107"/>
      <c r="FF47" s="107"/>
      <c r="FG47" s="107"/>
      <c r="FH47" s="107"/>
      <c r="FI47" s="107"/>
      <c r="FJ47" s="107"/>
      <c r="FK47" s="107"/>
      <c r="FL47" s="107"/>
      <c r="FM47" s="107"/>
      <c r="FN47" s="107"/>
      <c r="FO47" s="107"/>
      <c r="FP47" s="107"/>
      <c r="FQ47" s="107"/>
      <c r="FR47" s="107"/>
      <c r="FS47" s="107"/>
      <c r="FT47" s="107"/>
      <c r="FU47" s="107"/>
      <c r="FV47" s="107"/>
      <c r="FW47" s="107"/>
      <c r="FX47" s="107"/>
      <c r="FY47" s="107"/>
      <c r="FZ47" s="107"/>
      <c r="GA47" s="107"/>
      <c r="GB47" s="107"/>
      <c r="GC47" s="107"/>
      <c r="GD47" s="107"/>
      <c r="GE47" s="107"/>
      <c r="GF47" s="107"/>
      <c r="GG47" s="107"/>
      <c r="GH47" s="107"/>
      <c r="GI47" s="107"/>
      <c r="GJ47" s="107"/>
      <c r="GK47" s="107"/>
      <c r="GL47" s="107"/>
      <c r="GM47" s="107"/>
      <c r="GN47" s="107"/>
      <c r="GO47" s="107"/>
      <c r="GP47" s="107"/>
      <c r="GQ47" s="107"/>
      <c r="GR47" s="107"/>
      <c r="GS47" s="107"/>
      <c r="GT47" s="107"/>
      <c r="GU47" s="107"/>
      <c r="GV47" s="107"/>
      <c r="GW47" s="107"/>
      <c r="GX47" s="107"/>
      <c r="GY47" s="107"/>
      <c r="GZ47" s="107"/>
      <c r="HA47" s="107"/>
      <c r="HB47" s="107"/>
      <c r="HC47" s="107"/>
      <c r="HD47" s="107"/>
      <c r="HE47" s="107"/>
      <c r="HF47" s="107"/>
      <c r="HG47" s="107"/>
      <c r="HH47" s="107"/>
      <c r="HI47" s="107"/>
      <c r="HJ47" s="107"/>
      <c r="HK47" s="107"/>
      <c r="HL47" s="107"/>
      <c r="HM47" s="107"/>
      <c r="HN47" s="107"/>
      <c r="HO47" s="107"/>
      <c r="HP47" s="107"/>
      <c r="HQ47" s="107"/>
      <c r="HR47" s="107"/>
      <c r="HS47" s="107"/>
      <c r="HT47" s="107"/>
      <c r="HU47" s="107"/>
      <c r="HV47" s="107"/>
      <c r="HW47" s="107"/>
      <c r="HX47" s="107"/>
      <c r="HY47" s="107"/>
      <c r="HZ47" s="107"/>
      <c r="IA47" s="107"/>
      <c r="IB47" s="107"/>
      <c r="IC47" s="107"/>
      <c r="ID47" s="107"/>
      <c r="IE47" s="107"/>
      <c r="IF47" s="107"/>
      <c r="IG47" s="107"/>
      <c r="IH47" s="107"/>
      <c r="II47" s="107"/>
      <c r="IJ47" s="107"/>
      <c r="IK47" s="107"/>
      <c r="IL47" s="107"/>
      <c r="IM47" s="107"/>
      <c r="IN47" s="107"/>
      <c r="IO47" s="107"/>
      <c r="IP47" s="107"/>
      <c r="IQ47" s="107"/>
      <c r="IR47" s="107"/>
      <c r="IS47" s="107"/>
      <c r="IT47" s="107"/>
      <c r="IU47" s="107"/>
      <c r="IV47" s="107"/>
      <c r="IW47" s="107"/>
      <c r="IX47" s="107"/>
      <c r="IY47" s="107"/>
      <c r="IZ47" s="107"/>
      <c r="JA47" s="107"/>
      <c r="JB47" s="107"/>
      <c r="JC47" s="107"/>
      <c r="JD47" s="107"/>
      <c r="JE47" s="107"/>
      <c r="JF47" s="107"/>
      <c r="JG47" s="107"/>
      <c r="JH47" s="107"/>
      <c r="JI47" s="107"/>
    </row>
    <row r="48" spans="1:269" s="63" customFormat="1">
      <c r="A48" s="107"/>
      <c r="B48" s="258"/>
      <c r="C48" s="273"/>
      <c r="D48" s="273"/>
      <c r="E48" s="258"/>
      <c r="F48" s="279"/>
      <c r="G48" s="279"/>
      <c r="H48" s="273"/>
      <c r="I48" s="279"/>
      <c r="J48" s="277"/>
      <c r="K48" s="263"/>
      <c r="L48" s="263"/>
      <c r="M48" s="263"/>
      <c r="N48" s="263"/>
      <c r="O48" s="263"/>
      <c r="P48" s="153"/>
      <c r="Q48" s="270"/>
      <c r="R48" s="265"/>
      <c r="S48" s="265"/>
      <c r="T48" s="265"/>
      <c r="U48" s="266"/>
      <c r="V48" s="267"/>
      <c r="W48" s="267"/>
      <c r="X48" s="269"/>
      <c r="Y48" s="269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07"/>
      <c r="BQ48" s="107"/>
      <c r="BR48" s="107"/>
      <c r="BS48" s="107"/>
      <c r="BT48" s="107"/>
      <c r="BU48" s="107"/>
      <c r="BV48" s="107"/>
      <c r="BW48" s="107"/>
      <c r="BX48" s="107"/>
      <c r="BY48" s="107"/>
      <c r="BZ48" s="107"/>
      <c r="CA48" s="107"/>
      <c r="CB48" s="107"/>
      <c r="CC48" s="107"/>
      <c r="CD48" s="107"/>
      <c r="CE48" s="107"/>
      <c r="CF48" s="107"/>
      <c r="CG48" s="107"/>
      <c r="CH48" s="107"/>
      <c r="CI48" s="107"/>
      <c r="CJ48" s="107"/>
      <c r="CK48" s="107"/>
      <c r="CL48" s="107"/>
      <c r="CM48" s="107"/>
      <c r="CN48" s="107"/>
      <c r="CO48" s="107"/>
      <c r="CP48" s="107"/>
      <c r="CQ48" s="107"/>
      <c r="CR48" s="107"/>
      <c r="CS48" s="107"/>
      <c r="CT48" s="107"/>
      <c r="CU48" s="107"/>
      <c r="CV48" s="107"/>
      <c r="CW48" s="107"/>
      <c r="CX48" s="107"/>
      <c r="CY48" s="107"/>
      <c r="CZ48" s="107"/>
      <c r="DA48" s="107"/>
      <c r="DB48" s="107"/>
      <c r="DC48" s="107"/>
      <c r="DD48" s="107"/>
      <c r="DE48" s="107"/>
      <c r="DF48" s="107"/>
      <c r="DG48" s="107"/>
      <c r="DH48" s="107"/>
      <c r="DI48" s="107"/>
      <c r="DJ48" s="107"/>
      <c r="DK48" s="107"/>
      <c r="DL48" s="107"/>
      <c r="DM48" s="107"/>
      <c r="DN48" s="107"/>
      <c r="DO48" s="107"/>
      <c r="DP48" s="107"/>
      <c r="DQ48" s="107"/>
      <c r="DR48" s="107"/>
      <c r="DS48" s="107"/>
      <c r="DT48" s="107"/>
      <c r="DU48" s="107"/>
      <c r="DV48" s="107"/>
      <c r="DW48" s="107"/>
      <c r="DX48" s="107"/>
      <c r="DY48" s="107"/>
      <c r="DZ48" s="107"/>
      <c r="EA48" s="107"/>
      <c r="EB48" s="107"/>
      <c r="EC48" s="107"/>
      <c r="ED48" s="107"/>
      <c r="EE48" s="107"/>
      <c r="EF48" s="107"/>
      <c r="EG48" s="107"/>
      <c r="EH48" s="107"/>
      <c r="EI48" s="107"/>
      <c r="EJ48" s="107"/>
      <c r="EK48" s="107"/>
      <c r="EL48" s="107"/>
      <c r="EM48" s="107"/>
      <c r="EN48" s="107"/>
      <c r="EO48" s="107"/>
      <c r="EP48" s="107"/>
      <c r="EQ48" s="107"/>
      <c r="ER48" s="107"/>
      <c r="ES48" s="107"/>
      <c r="ET48" s="107"/>
      <c r="EU48" s="107"/>
      <c r="EV48" s="107"/>
      <c r="EW48" s="107"/>
      <c r="EX48" s="107"/>
      <c r="EY48" s="107"/>
      <c r="EZ48" s="107"/>
      <c r="FA48" s="107"/>
      <c r="FB48" s="107"/>
      <c r="FC48" s="107"/>
      <c r="FD48" s="107"/>
      <c r="FE48" s="107"/>
      <c r="FF48" s="107"/>
      <c r="FG48" s="107"/>
      <c r="FH48" s="107"/>
      <c r="FI48" s="107"/>
      <c r="FJ48" s="107"/>
      <c r="FK48" s="107"/>
      <c r="FL48" s="107"/>
      <c r="FM48" s="107"/>
      <c r="FN48" s="107"/>
      <c r="FO48" s="107"/>
      <c r="FP48" s="107"/>
      <c r="FQ48" s="107"/>
      <c r="FR48" s="107"/>
      <c r="FS48" s="107"/>
      <c r="FT48" s="107"/>
      <c r="FU48" s="107"/>
      <c r="FV48" s="107"/>
      <c r="FW48" s="107"/>
      <c r="FX48" s="107"/>
      <c r="FY48" s="107"/>
      <c r="FZ48" s="107"/>
      <c r="GA48" s="107"/>
      <c r="GB48" s="107"/>
      <c r="GC48" s="107"/>
      <c r="GD48" s="107"/>
      <c r="GE48" s="107"/>
      <c r="GF48" s="107"/>
      <c r="GG48" s="107"/>
      <c r="GH48" s="107"/>
      <c r="GI48" s="107"/>
      <c r="GJ48" s="107"/>
      <c r="GK48" s="107"/>
      <c r="GL48" s="107"/>
      <c r="GM48" s="107"/>
      <c r="GN48" s="107"/>
      <c r="GO48" s="107"/>
      <c r="GP48" s="107"/>
      <c r="GQ48" s="107"/>
      <c r="GR48" s="107"/>
      <c r="GS48" s="107"/>
      <c r="GT48" s="107"/>
      <c r="GU48" s="107"/>
      <c r="GV48" s="107"/>
      <c r="GW48" s="107"/>
      <c r="GX48" s="107"/>
      <c r="GY48" s="107"/>
      <c r="GZ48" s="107"/>
      <c r="HA48" s="107"/>
      <c r="HB48" s="107"/>
      <c r="HC48" s="107"/>
      <c r="HD48" s="107"/>
      <c r="HE48" s="107"/>
      <c r="HF48" s="107"/>
      <c r="HG48" s="107"/>
      <c r="HH48" s="107"/>
      <c r="HI48" s="107"/>
      <c r="HJ48" s="107"/>
      <c r="HK48" s="107"/>
      <c r="HL48" s="107"/>
      <c r="HM48" s="107"/>
      <c r="HN48" s="107"/>
      <c r="HO48" s="107"/>
      <c r="HP48" s="107"/>
      <c r="HQ48" s="107"/>
      <c r="HR48" s="107"/>
      <c r="HS48" s="107"/>
      <c r="HT48" s="107"/>
      <c r="HU48" s="107"/>
      <c r="HV48" s="107"/>
      <c r="HW48" s="107"/>
      <c r="HX48" s="107"/>
      <c r="HY48" s="107"/>
      <c r="HZ48" s="107"/>
      <c r="IA48" s="107"/>
      <c r="IB48" s="107"/>
      <c r="IC48" s="107"/>
      <c r="ID48" s="107"/>
      <c r="IE48" s="107"/>
      <c r="IF48" s="107"/>
      <c r="IG48" s="107"/>
      <c r="IH48" s="107"/>
      <c r="II48" s="107"/>
      <c r="IJ48" s="107"/>
      <c r="IK48" s="107"/>
      <c r="IL48" s="107"/>
      <c r="IM48" s="107"/>
      <c r="IN48" s="107"/>
      <c r="IO48" s="107"/>
      <c r="IP48" s="107"/>
      <c r="IQ48" s="107"/>
      <c r="IR48" s="107"/>
      <c r="IS48" s="107"/>
      <c r="IT48" s="107"/>
      <c r="IU48" s="107"/>
      <c r="IV48" s="107"/>
      <c r="IW48" s="107"/>
      <c r="IX48" s="107"/>
      <c r="IY48" s="107"/>
      <c r="IZ48" s="107"/>
      <c r="JA48" s="107"/>
      <c r="JB48" s="107"/>
      <c r="JC48" s="107"/>
      <c r="JD48" s="107"/>
      <c r="JE48" s="107"/>
      <c r="JF48" s="107"/>
      <c r="JG48" s="107"/>
      <c r="JH48" s="107"/>
      <c r="JI48" s="107"/>
    </row>
    <row r="49" spans="1:26" s="63" customFormat="1">
      <c r="B49" s="40"/>
      <c r="C49" s="41"/>
      <c r="D49" s="41"/>
      <c r="E49" s="33"/>
      <c r="F49" s="24"/>
      <c r="G49" s="24"/>
      <c r="H49" s="41"/>
      <c r="I49" s="38"/>
      <c r="J49" s="45"/>
      <c r="K49" s="37"/>
      <c r="L49" s="37"/>
      <c r="M49" s="37"/>
      <c r="N49" s="37"/>
      <c r="O49" s="37"/>
      <c r="P49" s="18"/>
      <c r="Q49" s="35"/>
      <c r="R49" s="36"/>
      <c r="S49" s="36"/>
      <c r="T49" s="36"/>
      <c r="U49" s="78"/>
      <c r="V49" s="39"/>
      <c r="W49" s="39"/>
      <c r="X49" s="52"/>
      <c r="Y49" s="52"/>
    </row>
    <row r="50" spans="1:26" s="63" customFormat="1">
      <c r="B50" s="40"/>
      <c r="C50" s="41"/>
      <c r="D50" s="41"/>
      <c r="E50" s="40"/>
      <c r="F50" s="38"/>
      <c r="G50" s="38"/>
      <c r="H50" s="41"/>
      <c r="I50" s="38"/>
      <c r="J50" s="45"/>
      <c r="K50" s="37"/>
      <c r="L50" s="37"/>
      <c r="M50" s="37"/>
      <c r="N50" s="37"/>
      <c r="O50" s="37"/>
      <c r="P50" s="18"/>
      <c r="Q50" s="18"/>
      <c r="R50" s="33"/>
      <c r="S50" s="33"/>
      <c r="T50" s="33"/>
      <c r="U50" s="43"/>
      <c r="V50" s="44"/>
      <c r="W50" s="44"/>
      <c r="X50" s="51"/>
      <c r="Y50" s="51"/>
    </row>
    <row r="51" spans="1:26" s="63" customFormat="1">
      <c r="B51" s="40"/>
      <c r="C51" s="41"/>
      <c r="D51" s="41"/>
      <c r="E51" s="40"/>
      <c r="F51" s="38"/>
      <c r="G51" s="38"/>
      <c r="H51" s="41"/>
      <c r="I51" s="38"/>
      <c r="J51" s="45"/>
      <c r="K51" s="37"/>
      <c r="L51" s="37"/>
      <c r="M51" s="37"/>
      <c r="N51" s="37"/>
      <c r="O51" s="37"/>
      <c r="P51" s="18"/>
      <c r="Q51" s="18"/>
      <c r="R51" s="33"/>
      <c r="S51" s="33"/>
      <c r="T51" s="33"/>
      <c r="U51" s="43"/>
      <c r="V51" s="44"/>
      <c r="W51" s="44"/>
      <c r="X51" s="51"/>
      <c r="Y51" s="51"/>
    </row>
    <row r="52" spans="1:26" s="63" customFormat="1">
      <c r="B52" s="40"/>
      <c r="C52" s="41"/>
      <c r="D52" s="41"/>
      <c r="E52" s="40"/>
      <c r="F52" s="46"/>
      <c r="G52" s="46"/>
      <c r="H52" s="41"/>
      <c r="I52" s="46"/>
      <c r="J52" s="45"/>
      <c r="K52" s="37"/>
      <c r="L52" s="37"/>
      <c r="M52" s="37"/>
      <c r="N52" s="37"/>
      <c r="O52" s="37"/>
      <c r="P52" s="18"/>
      <c r="Q52" s="18"/>
      <c r="R52" s="33"/>
      <c r="S52" s="33"/>
      <c r="T52" s="33"/>
      <c r="U52" s="43"/>
      <c r="V52" s="44"/>
      <c r="W52" s="44"/>
      <c r="X52" s="51"/>
      <c r="Y52" s="51"/>
    </row>
    <row r="53" spans="1:26" s="63" customFormat="1">
      <c r="B53" s="40"/>
      <c r="C53" s="41"/>
      <c r="D53" s="41"/>
      <c r="E53" s="40"/>
      <c r="F53" s="34"/>
      <c r="G53" s="34"/>
      <c r="H53" s="41"/>
      <c r="I53" s="24"/>
      <c r="J53" s="42"/>
      <c r="K53" s="43"/>
      <c r="L53" s="43"/>
      <c r="M53" s="44"/>
      <c r="N53" s="44"/>
      <c r="O53" s="44"/>
      <c r="P53" s="18"/>
      <c r="Q53" s="18"/>
      <c r="R53" s="33"/>
      <c r="S53" s="33"/>
      <c r="T53" s="33"/>
      <c r="U53" s="43"/>
      <c r="V53" s="44"/>
      <c r="W53" s="44"/>
      <c r="X53" s="51"/>
      <c r="Y53" s="51"/>
    </row>
    <row r="54" spans="1:26" s="63" customFormat="1">
      <c r="B54" s="40"/>
      <c r="C54" s="41"/>
      <c r="D54" s="41"/>
      <c r="E54" s="76"/>
      <c r="F54" s="38"/>
      <c r="G54" s="38"/>
      <c r="H54" s="37"/>
      <c r="I54" s="38"/>
      <c r="J54" s="42"/>
      <c r="K54" s="37"/>
      <c r="L54" s="37"/>
      <c r="M54" s="37"/>
      <c r="N54" s="37"/>
      <c r="O54" s="37"/>
      <c r="P54" s="18"/>
      <c r="Q54" s="18"/>
      <c r="R54" s="33"/>
      <c r="S54" s="33"/>
      <c r="T54" s="33"/>
      <c r="U54" s="43"/>
      <c r="V54" s="44"/>
      <c r="W54" s="44"/>
      <c r="X54" s="51"/>
      <c r="Y54" s="51"/>
    </row>
    <row r="55" spans="1:26" s="63" customFormat="1" ht="16.95" customHeight="1">
      <c r="B55" s="40"/>
      <c r="C55" s="41"/>
      <c r="D55" s="41"/>
      <c r="E55" s="40"/>
      <c r="F55" s="38"/>
      <c r="G55" s="38"/>
      <c r="H55" s="41"/>
      <c r="I55" s="38"/>
      <c r="J55" s="45"/>
      <c r="K55" s="37"/>
      <c r="L55" s="37"/>
      <c r="M55" s="37"/>
      <c r="N55" s="37"/>
      <c r="O55" s="37"/>
      <c r="P55" s="18"/>
      <c r="Q55" s="18"/>
      <c r="R55" s="33"/>
      <c r="S55" s="33"/>
      <c r="T55" s="33"/>
      <c r="U55" s="43"/>
      <c r="V55" s="44"/>
      <c r="W55" s="44"/>
      <c r="X55" s="51"/>
      <c r="Y55" s="51"/>
    </row>
    <row r="56" spans="1:26" s="63" customFormat="1" ht="16.95" customHeight="1">
      <c r="B56" s="40"/>
      <c r="C56" s="41"/>
      <c r="D56" s="41"/>
      <c r="E56" s="40"/>
      <c r="F56" s="38"/>
      <c r="G56" s="38"/>
      <c r="H56" s="41"/>
      <c r="I56" s="38"/>
      <c r="J56" s="45"/>
      <c r="K56" s="37"/>
      <c r="L56" s="37"/>
      <c r="M56" s="37"/>
      <c r="N56" s="37"/>
      <c r="O56" s="37"/>
      <c r="P56" s="18"/>
      <c r="Q56" s="18"/>
      <c r="R56" s="33"/>
      <c r="S56" s="33"/>
      <c r="T56" s="33"/>
      <c r="U56" s="43"/>
      <c r="V56" s="44"/>
      <c r="W56" s="44"/>
      <c r="X56" s="51"/>
      <c r="Y56" s="51"/>
    </row>
    <row r="57" spans="1:26" s="63" customFormat="1">
      <c r="B57" s="40"/>
      <c r="C57" s="41"/>
      <c r="D57" s="41"/>
      <c r="E57" s="40"/>
      <c r="F57" s="38"/>
      <c r="G57" s="38"/>
      <c r="H57" s="41"/>
      <c r="I57" s="38"/>
      <c r="J57" s="45"/>
      <c r="K57" s="37"/>
      <c r="L57" s="37"/>
      <c r="M57" s="37"/>
      <c r="N57" s="37"/>
      <c r="O57" s="37"/>
      <c r="P57" s="18"/>
      <c r="Q57" s="18"/>
      <c r="R57" s="33"/>
      <c r="S57" s="33"/>
      <c r="T57" s="33"/>
      <c r="U57" s="43"/>
      <c r="V57" s="44"/>
      <c r="W57" s="44"/>
      <c r="X57" s="51"/>
      <c r="Y57" s="51"/>
    </row>
    <row r="58" spans="1:26" s="63" customFormat="1">
      <c r="B58" s="40"/>
      <c r="C58" s="41"/>
      <c r="D58" s="41"/>
      <c r="E58" s="40"/>
      <c r="F58" s="38"/>
      <c r="G58" s="38"/>
      <c r="H58" s="41"/>
      <c r="I58" s="38"/>
      <c r="J58" s="45"/>
      <c r="K58" s="37"/>
      <c r="L58" s="37"/>
      <c r="M58" s="37"/>
      <c r="N58" s="37"/>
      <c r="O58" s="37"/>
      <c r="P58" s="18"/>
      <c r="Q58" s="18"/>
      <c r="R58" s="33"/>
      <c r="S58" s="33"/>
      <c r="T58" s="33"/>
      <c r="U58" s="43"/>
      <c r="V58" s="44"/>
      <c r="W58" s="44"/>
      <c r="X58" s="51"/>
      <c r="Y58" s="51"/>
    </row>
    <row r="59" spans="1:26" hidden="1">
      <c r="B59" s="40"/>
      <c r="C59" s="41"/>
      <c r="D59" s="41"/>
      <c r="E59" s="40"/>
      <c r="F59" s="38"/>
      <c r="G59" s="38"/>
      <c r="H59" s="41"/>
      <c r="I59" s="38"/>
      <c r="J59" s="45"/>
      <c r="K59" s="37"/>
      <c r="L59" s="37"/>
      <c r="M59" s="37"/>
      <c r="N59" s="37"/>
      <c r="O59" s="37"/>
      <c r="P59" s="18"/>
      <c r="Q59" s="18"/>
      <c r="R59" s="33"/>
      <c r="S59" s="33"/>
      <c r="T59" s="33"/>
      <c r="U59" s="43"/>
      <c r="V59" s="44"/>
      <c r="W59" s="44"/>
      <c r="X59" s="51"/>
      <c r="Y59" s="51"/>
    </row>
    <row r="60" spans="1:26" hidden="1">
      <c r="B60" s="40"/>
      <c r="C60" s="41"/>
      <c r="D60" s="41"/>
      <c r="E60" s="40"/>
      <c r="F60" s="38"/>
      <c r="G60" s="38"/>
      <c r="H60" s="41"/>
      <c r="I60" s="38"/>
      <c r="J60" s="45"/>
      <c r="K60" s="37"/>
      <c r="L60" s="37"/>
      <c r="M60" s="37"/>
      <c r="N60" s="37"/>
      <c r="O60" s="37"/>
      <c r="P60" s="18"/>
      <c r="Q60" s="18"/>
      <c r="R60" s="33"/>
      <c r="S60" s="33"/>
      <c r="T60" s="33"/>
      <c r="U60" s="43"/>
      <c r="V60" s="44"/>
      <c r="W60" s="44"/>
      <c r="X60" s="51"/>
      <c r="Y60" s="51"/>
    </row>
    <row r="61" spans="1:26" hidden="1">
      <c r="B61" s="40"/>
      <c r="C61" s="41"/>
      <c r="D61" s="41"/>
      <c r="E61" s="40"/>
      <c r="F61" s="38"/>
      <c r="G61" s="38"/>
      <c r="H61" s="41"/>
      <c r="I61" s="38"/>
      <c r="J61" s="45"/>
      <c r="K61" s="37"/>
      <c r="L61" s="37"/>
      <c r="M61" s="37"/>
      <c r="N61" s="37"/>
      <c r="O61" s="37"/>
      <c r="P61" s="18"/>
      <c r="Q61" s="18"/>
      <c r="R61" s="33"/>
      <c r="S61" s="33"/>
      <c r="T61" s="33"/>
      <c r="U61" s="43"/>
      <c r="V61" s="44"/>
      <c r="W61" s="44"/>
      <c r="X61" s="51"/>
      <c r="Y61" s="51"/>
    </row>
    <row r="62" spans="1:26" s="18" customFormat="1" hidden="1">
      <c r="A62" s="64"/>
      <c r="B62" s="40"/>
      <c r="C62" s="41"/>
      <c r="D62" s="41"/>
      <c r="E62" s="40"/>
      <c r="F62" s="38"/>
      <c r="G62" s="38"/>
      <c r="H62" s="41"/>
      <c r="I62" s="38"/>
      <c r="J62" s="45"/>
      <c r="K62" s="37"/>
      <c r="L62" s="37"/>
      <c r="M62" s="37"/>
      <c r="N62" s="37"/>
      <c r="O62" s="37"/>
      <c r="R62" s="33"/>
      <c r="S62" s="33"/>
      <c r="T62" s="33"/>
      <c r="U62" s="43"/>
      <c r="V62" s="44"/>
      <c r="W62" s="44"/>
      <c r="X62" s="51"/>
      <c r="Y62" s="51"/>
      <c r="Z62" s="64"/>
    </row>
    <row r="63" spans="1:26" s="18" customFormat="1" hidden="1">
      <c r="A63" s="64"/>
      <c r="B63" s="40"/>
      <c r="C63" s="41"/>
      <c r="D63" s="41"/>
      <c r="E63" s="40"/>
      <c r="F63" s="38"/>
      <c r="G63" s="38"/>
      <c r="H63" s="41"/>
      <c r="I63" s="38"/>
      <c r="J63" s="45"/>
      <c r="K63" s="37"/>
      <c r="L63" s="37"/>
      <c r="M63" s="37"/>
      <c r="N63" s="37"/>
      <c r="O63" s="37"/>
      <c r="R63" s="33"/>
      <c r="S63" s="33"/>
      <c r="T63" s="33"/>
      <c r="U63" s="43"/>
      <c r="V63" s="44"/>
      <c r="W63" s="44"/>
      <c r="X63" s="51"/>
      <c r="Y63" s="51"/>
      <c r="Z63" s="64"/>
    </row>
    <row r="64" spans="1:26" hidden="1">
      <c r="B64" s="40"/>
      <c r="C64" s="41"/>
      <c r="D64" s="41"/>
      <c r="E64" s="40"/>
      <c r="F64" s="38"/>
      <c r="G64" s="38"/>
      <c r="H64" s="41"/>
      <c r="I64" s="38"/>
      <c r="J64" s="45"/>
      <c r="K64" s="37"/>
      <c r="L64" s="37"/>
      <c r="M64" s="37"/>
      <c r="N64" s="37"/>
      <c r="O64" s="37"/>
      <c r="P64" s="18"/>
      <c r="Q64" s="18"/>
      <c r="R64" s="33"/>
      <c r="S64" s="33"/>
      <c r="T64" s="33"/>
      <c r="U64" s="43"/>
      <c r="V64" s="44"/>
      <c r="W64" s="44"/>
      <c r="X64" s="51"/>
      <c r="Y64" s="51"/>
    </row>
    <row r="65" spans="1:26" hidden="1">
      <c r="B65" s="40"/>
      <c r="C65" s="41"/>
      <c r="D65" s="41"/>
      <c r="E65" s="40"/>
      <c r="F65" s="38"/>
      <c r="G65" s="38"/>
      <c r="H65" s="41"/>
      <c r="I65" s="38"/>
      <c r="J65" s="45"/>
      <c r="K65" s="37"/>
      <c r="L65" s="37"/>
      <c r="M65" s="37"/>
      <c r="N65" s="37"/>
      <c r="O65" s="37"/>
      <c r="P65" s="18"/>
      <c r="Q65" s="18"/>
      <c r="R65" s="33"/>
      <c r="S65" s="33"/>
      <c r="T65" s="33"/>
      <c r="U65" s="43"/>
      <c r="V65" s="44"/>
      <c r="W65" s="44"/>
      <c r="X65" s="51"/>
      <c r="Y65" s="51"/>
    </row>
    <row r="66" spans="1:26" hidden="1">
      <c r="B66" s="40"/>
      <c r="C66" s="41"/>
      <c r="D66" s="41"/>
      <c r="E66" s="40"/>
      <c r="F66" s="38"/>
      <c r="G66" s="38"/>
      <c r="H66" s="41"/>
      <c r="I66" s="38"/>
      <c r="J66" s="45"/>
      <c r="K66" s="37"/>
      <c r="L66" s="37"/>
      <c r="M66" s="37"/>
      <c r="N66" s="37"/>
      <c r="O66" s="37"/>
      <c r="P66" s="18"/>
      <c r="Q66" s="18"/>
      <c r="R66" s="33"/>
      <c r="S66" s="33"/>
      <c r="T66" s="33"/>
      <c r="U66" s="43"/>
      <c r="V66" s="44"/>
      <c r="W66" s="44"/>
      <c r="X66" s="51"/>
      <c r="Y66" s="51"/>
    </row>
    <row r="67" spans="1:26" ht="12.75" hidden="1" customHeight="1">
      <c r="B67" s="40"/>
      <c r="C67" s="41"/>
      <c r="D67" s="41"/>
      <c r="E67" s="40"/>
      <c r="F67" s="38"/>
      <c r="G67" s="38"/>
      <c r="H67" s="41"/>
      <c r="I67" s="38"/>
      <c r="J67" s="45"/>
      <c r="K67" s="37"/>
      <c r="L67" s="37"/>
      <c r="M67" s="37"/>
      <c r="N67" s="37"/>
      <c r="O67" s="37"/>
      <c r="P67" s="18"/>
      <c r="Q67" s="18"/>
      <c r="R67" s="33"/>
      <c r="S67" s="33"/>
      <c r="T67" s="33"/>
      <c r="U67" s="43"/>
      <c r="V67" s="44"/>
      <c r="W67" s="44"/>
      <c r="X67" s="51"/>
      <c r="Y67" s="51"/>
    </row>
    <row r="68" spans="1:26" s="18" customFormat="1" hidden="1">
      <c r="A68" s="64"/>
      <c r="B68" s="40"/>
      <c r="C68" s="41"/>
      <c r="D68" s="41"/>
      <c r="E68" s="40"/>
      <c r="F68" s="38"/>
      <c r="G68" s="38"/>
      <c r="H68" s="41"/>
      <c r="I68" s="38"/>
      <c r="J68" s="45"/>
      <c r="K68" s="37"/>
      <c r="L68" s="37"/>
      <c r="M68" s="37"/>
      <c r="N68" s="37"/>
      <c r="O68" s="37"/>
      <c r="R68" s="33"/>
      <c r="S68" s="33"/>
      <c r="T68" s="33"/>
      <c r="U68" s="43"/>
      <c r="V68" s="44"/>
      <c r="W68" s="44"/>
      <c r="X68" s="51"/>
      <c r="Y68" s="51"/>
      <c r="Z68" s="64"/>
    </row>
    <row r="69" spans="1:26" s="18" customFormat="1" hidden="1">
      <c r="A69" s="64"/>
      <c r="B69" s="1"/>
      <c r="C69" s="2"/>
      <c r="D69" s="2"/>
      <c r="E69" s="1"/>
      <c r="F69" s="3"/>
      <c r="G69" s="3"/>
      <c r="H69" s="2"/>
      <c r="I69" s="3"/>
      <c r="J69" s="4"/>
      <c r="K69" s="5"/>
      <c r="L69" s="5"/>
      <c r="M69" s="5"/>
      <c r="N69" s="5"/>
      <c r="O69" s="5"/>
      <c r="P69" s="6"/>
      <c r="Q69" s="6"/>
      <c r="R69" s="7"/>
      <c r="S69" s="7"/>
      <c r="T69" s="7"/>
      <c r="U69" s="79"/>
      <c r="V69" s="8"/>
      <c r="W69" s="8"/>
      <c r="X69" s="47"/>
      <c r="Y69" s="47"/>
      <c r="Z69" s="64"/>
    </row>
    <row r="70" spans="1:26" s="18" customFormat="1" hidden="1">
      <c r="A70" s="64"/>
      <c r="B70" s="1"/>
      <c r="C70" s="2"/>
      <c r="D70" s="2"/>
      <c r="E70" s="1"/>
      <c r="F70" s="3"/>
      <c r="G70" s="3"/>
      <c r="H70" s="2"/>
      <c r="I70" s="3"/>
      <c r="J70" s="4"/>
      <c r="K70" s="5"/>
      <c r="L70" s="5"/>
      <c r="M70" s="5"/>
      <c r="N70" s="5"/>
      <c r="O70" s="5"/>
      <c r="P70" s="6"/>
      <c r="Q70" s="6"/>
      <c r="R70" s="7"/>
      <c r="S70" s="7"/>
      <c r="T70" s="7"/>
      <c r="U70" s="79"/>
      <c r="V70" s="8"/>
      <c r="W70" s="8"/>
      <c r="X70" s="47"/>
      <c r="Y70" s="47"/>
      <c r="Z70" s="64"/>
    </row>
    <row r="71" spans="1:26" s="18" customFormat="1" hidden="1">
      <c r="A71" s="64"/>
      <c r="B71" s="1"/>
      <c r="C71" s="2"/>
      <c r="D71" s="2"/>
      <c r="E71" s="1"/>
      <c r="F71" s="3"/>
      <c r="G71" s="3"/>
      <c r="H71" s="2"/>
      <c r="I71" s="3"/>
      <c r="J71" s="4"/>
      <c r="K71" s="5"/>
      <c r="L71" s="5"/>
      <c r="M71" s="5"/>
      <c r="N71" s="5"/>
      <c r="O71" s="5"/>
      <c r="P71" s="6"/>
      <c r="Q71" s="6"/>
      <c r="R71" s="7"/>
      <c r="S71" s="7"/>
      <c r="T71" s="7"/>
      <c r="U71" s="79"/>
      <c r="V71" s="8"/>
      <c r="W71" s="8"/>
      <c r="X71" s="47"/>
      <c r="Y71" s="47"/>
      <c r="Z71" s="64"/>
    </row>
    <row r="72" spans="1:26" s="18" customFormat="1" hidden="1">
      <c r="A72" s="64"/>
      <c r="B72" s="1"/>
      <c r="C72" s="2"/>
      <c r="D72" s="2"/>
      <c r="E72" s="1"/>
      <c r="F72" s="3"/>
      <c r="G72" s="3"/>
      <c r="H72" s="2"/>
      <c r="I72" s="3"/>
      <c r="J72" s="4"/>
      <c r="K72" s="5"/>
      <c r="L72" s="5"/>
      <c r="M72" s="5"/>
      <c r="N72" s="5"/>
      <c r="O72" s="5"/>
      <c r="P72" s="6"/>
      <c r="Q72" s="6"/>
      <c r="R72" s="7"/>
      <c r="S72" s="7"/>
      <c r="T72" s="7"/>
      <c r="U72" s="79"/>
      <c r="V72" s="8"/>
      <c r="W72" s="8"/>
      <c r="X72" s="47"/>
      <c r="Y72" s="47"/>
      <c r="Z72" s="64"/>
    </row>
    <row r="73" spans="1:26" s="18" customFormat="1" hidden="1">
      <c r="A73" s="64"/>
      <c r="B73" s="1"/>
      <c r="C73" s="2"/>
      <c r="D73" s="2"/>
      <c r="E73" s="1"/>
      <c r="F73" s="3"/>
      <c r="G73" s="3"/>
      <c r="H73" s="2"/>
      <c r="I73" s="3"/>
      <c r="J73" s="4"/>
      <c r="K73" s="5"/>
      <c r="L73" s="5"/>
      <c r="M73" s="5"/>
      <c r="N73" s="5"/>
      <c r="O73" s="5"/>
      <c r="P73" s="6"/>
      <c r="Q73" s="6"/>
      <c r="R73" s="7"/>
      <c r="S73" s="7"/>
      <c r="T73" s="7"/>
      <c r="U73" s="79"/>
      <c r="V73" s="8"/>
      <c r="W73" s="8"/>
      <c r="X73" s="47"/>
      <c r="Y73" s="47"/>
      <c r="Z73" s="64"/>
    </row>
    <row r="74" spans="1:26" s="18" customFormat="1" hidden="1">
      <c r="A74" s="64"/>
      <c r="B74" s="1"/>
      <c r="C74" s="2"/>
      <c r="D74" s="2"/>
      <c r="E74" s="1"/>
      <c r="F74" s="3"/>
      <c r="G74" s="3"/>
      <c r="H74" s="2"/>
      <c r="I74" s="3"/>
      <c r="J74" s="4"/>
      <c r="K74" s="5"/>
      <c r="L74" s="5"/>
      <c r="M74" s="5"/>
      <c r="N74" s="5"/>
      <c r="O74" s="5"/>
      <c r="P74" s="6"/>
      <c r="Q74" s="6"/>
      <c r="R74" s="7"/>
      <c r="S74" s="7"/>
      <c r="T74" s="7"/>
      <c r="U74" s="79"/>
      <c r="V74" s="8"/>
      <c r="W74" s="8"/>
      <c r="X74" s="47"/>
      <c r="Y74" s="47"/>
      <c r="Z74" s="64"/>
    </row>
    <row r="75" spans="1:26" s="18" customFormat="1" hidden="1">
      <c r="A75" s="64"/>
      <c r="B75" s="1"/>
      <c r="C75" s="2"/>
      <c r="D75" s="2"/>
      <c r="E75" s="1"/>
      <c r="F75" s="3"/>
      <c r="G75" s="3"/>
      <c r="H75" s="2"/>
      <c r="I75" s="3"/>
      <c r="J75" s="4"/>
      <c r="K75" s="5"/>
      <c r="L75" s="5"/>
      <c r="M75" s="5"/>
      <c r="N75" s="5"/>
      <c r="O75" s="5"/>
      <c r="P75" s="6"/>
      <c r="Q75" s="6"/>
      <c r="R75" s="7"/>
      <c r="S75" s="7"/>
      <c r="T75" s="7"/>
      <c r="U75" s="79"/>
      <c r="V75" s="8"/>
      <c r="W75" s="8"/>
      <c r="X75" s="47"/>
      <c r="Y75" s="47"/>
      <c r="Z75" s="64"/>
    </row>
    <row r="76" spans="1:26" s="18" customFormat="1" ht="12.75" hidden="1" customHeight="1">
      <c r="A76" s="64"/>
      <c r="B76" s="1"/>
      <c r="C76" s="2"/>
      <c r="D76" s="2"/>
      <c r="E76" s="1"/>
      <c r="F76" s="3"/>
      <c r="G76" s="3"/>
      <c r="H76" s="2"/>
      <c r="I76" s="3"/>
      <c r="J76" s="4"/>
      <c r="K76" s="5"/>
      <c r="L76" s="5"/>
      <c r="M76" s="5"/>
      <c r="N76" s="5"/>
      <c r="O76" s="5"/>
      <c r="P76" s="6"/>
      <c r="Q76" s="6"/>
      <c r="R76" s="7"/>
      <c r="S76" s="7"/>
      <c r="T76" s="7"/>
      <c r="U76" s="79"/>
      <c r="V76" s="8"/>
      <c r="W76" s="8"/>
      <c r="X76" s="47"/>
      <c r="Y76" s="47"/>
      <c r="Z76" s="64"/>
    </row>
    <row r="77" spans="1:26" s="18" customFormat="1" hidden="1">
      <c r="A77" s="64"/>
      <c r="B77" s="1"/>
      <c r="C77" s="2"/>
      <c r="D77" s="2"/>
      <c r="E77" s="1"/>
      <c r="F77" s="3"/>
      <c r="G77" s="3"/>
      <c r="H77" s="2"/>
      <c r="I77" s="3"/>
      <c r="J77" s="4"/>
      <c r="K77" s="5"/>
      <c r="L77" s="5"/>
      <c r="M77" s="5"/>
      <c r="N77" s="5"/>
      <c r="O77" s="5"/>
      <c r="P77" s="6"/>
      <c r="Q77" s="6"/>
      <c r="R77" s="7"/>
      <c r="S77" s="7"/>
      <c r="T77" s="7"/>
      <c r="U77" s="79"/>
      <c r="V77" s="8"/>
      <c r="W77" s="8"/>
      <c r="X77" s="47"/>
      <c r="Y77" s="47"/>
      <c r="Z77" s="64"/>
    </row>
    <row r="78" spans="1:26" s="18" customFormat="1" hidden="1">
      <c r="A78" s="64"/>
      <c r="B78" s="1"/>
      <c r="C78" s="2"/>
      <c r="D78" s="2"/>
      <c r="E78" s="1"/>
      <c r="F78" s="3"/>
      <c r="G78" s="3"/>
      <c r="H78" s="2"/>
      <c r="I78" s="3"/>
      <c r="J78" s="4"/>
      <c r="K78" s="5"/>
      <c r="L78" s="5"/>
      <c r="M78" s="5"/>
      <c r="N78" s="5"/>
      <c r="O78" s="5"/>
      <c r="P78" s="6"/>
      <c r="Q78" s="6"/>
      <c r="R78" s="7"/>
      <c r="S78" s="7"/>
      <c r="T78" s="7"/>
      <c r="U78" s="79"/>
      <c r="V78" s="8"/>
      <c r="W78" s="8"/>
      <c r="X78" s="47"/>
      <c r="Y78" s="47"/>
      <c r="Z78" s="64"/>
    </row>
    <row r="79" spans="1:26" s="18" customFormat="1" hidden="1">
      <c r="A79" s="64"/>
      <c r="B79" s="1"/>
      <c r="C79" s="2"/>
      <c r="D79" s="2"/>
      <c r="E79" s="1"/>
      <c r="F79" s="3"/>
      <c r="G79" s="3"/>
      <c r="H79" s="2"/>
      <c r="I79" s="3"/>
      <c r="J79" s="4"/>
      <c r="K79" s="5"/>
      <c r="L79" s="5"/>
      <c r="M79" s="5"/>
      <c r="N79" s="5"/>
      <c r="O79" s="5"/>
      <c r="P79" s="6"/>
      <c r="Q79" s="6"/>
      <c r="R79" s="7"/>
      <c r="S79" s="7"/>
      <c r="T79" s="7"/>
      <c r="U79" s="79"/>
      <c r="V79" s="8"/>
      <c r="W79" s="8"/>
      <c r="X79" s="47"/>
      <c r="Y79" s="47"/>
      <c r="Z79" s="64"/>
    </row>
    <row r="80" spans="1:26" s="18" customFormat="1" hidden="1">
      <c r="A80" s="64"/>
      <c r="B80" s="1"/>
      <c r="C80" s="2"/>
      <c r="D80" s="2"/>
      <c r="E80" s="1"/>
      <c r="F80" s="3"/>
      <c r="G80" s="3"/>
      <c r="H80" s="2"/>
      <c r="I80" s="3"/>
      <c r="J80" s="4"/>
      <c r="K80" s="5"/>
      <c r="L80" s="5"/>
      <c r="M80" s="5"/>
      <c r="N80" s="5"/>
      <c r="O80" s="5"/>
      <c r="P80" s="6"/>
      <c r="Q80" s="6"/>
      <c r="R80" s="7"/>
      <c r="S80" s="7"/>
      <c r="T80" s="7"/>
      <c r="U80" s="79"/>
      <c r="V80" s="8"/>
      <c r="W80" s="8"/>
      <c r="X80" s="47"/>
      <c r="Y80" s="47"/>
      <c r="Z80" s="64"/>
    </row>
    <row r="81" spans="1:26" s="18" customFormat="1" hidden="1">
      <c r="A81" s="64"/>
      <c r="B81" s="1"/>
      <c r="C81" s="2"/>
      <c r="D81" s="2"/>
      <c r="E81" s="1"/>
      <c r="F81" s="3"/>
      <c r="G81" s="3"/>
      <c r="H81" s="2"/>
      <c r="I81" s="3"/>
      <c r="J81" s="4"/>
      <c r="K81" s="5"/>
      <c r="L81" s="5"/>
      <c r="M81" s="5"/>
      <c r="N81" s="5"/>
      <c r="O81" s="5"/>
      <c r="P81" s="6"/>
      <c r="Q81" s="6"/>
      <c r="R81" s="7"/>
      <c r="S81" s="7"/>
      <c r="T81" s="7"/>
      <c r="U81" s="79"/>
      <c r="V81" s="8"/>
      <c r="W81" s="8"/>
      <c r="X81" s="47"/>
      <c r="Y81" s="47"/>
      <c r="Z81" s="64"/>
    </row>
    <row r="82" spans="1:26" s="18" customFormat="1" hidden="1">
      <c r="A82" s="64"/>
      <c r="B82" s="1"/>
      <c r="C82" s="2"/>
      <c r="D82" s="2"/>
      <c r="E82" s="1"/>
      <c r="F82" s="3"/>
      <c r="G82" s="3"/>
      <c r="H82" s="2"/>
      <c r="I82" s="3"/>
      <c r="J82" s="4"/>
      <c r="K82" s="5"/>
      <c r="L82" s="5"/>
      <c r="M82" s="5"/>
      <c r="N82" s="5"/>
      <c r="O82" s="5"/>
      <c r="P82" s="6"/>
      <c r="Q82" s="6"/>
      <c r="R82" s="7"/>
      <c r="S82" s="7"/>
      <c r="T82" s="7"/>
      <c r="U82" s="79"/>
      <c r="V82" s="8"/>
      <c r="W82" s="8"/>
      <c r="X82" s="47"/>
      <c r="Y82" s="47"/>
      <c r="Z82" s="64"/>
    </row>
    <row r="83" spans="1:26" s="18" customFormat="1" hidden="1">
      <c r="A83" s="64"/>
      <c r="B83" s="1"/>
      <c r="C83" s="2"/>
      <c r="D83" s="2"/>
      <c r="E83" s="1"/>
      <c r="F83" s="3"/>
      <c r="G83" s="3"/>
      <c r="H83" s="2"/>
      <c r="I83" s="3"/>
      <c r="J83" s="4"/>
      <c r="K83" s="5"/>
      <c r="L83" s="5"/>
      <c r="M83" s="5"/>
      <c r="N83" s="5"/>
      <c r="O83" s="5"/>
      <c r="P83" s="6"/>
      <c r="Q83" s="6"/>
      <c r="R83" s="7"/>
      <c r="S83" s="7"/>
      <c r="T83" s="7"/>
      <c r="U83" s="79"/>
      <c r="V83" s="8"/>
      <c r="W83" s="8"/>
      <c r="X83" s="47"/>
      <c r="Y83" s="47"/>
      <c r="Z83" s="64"/>
    </row>
    <row r="84" spans="1:26" s="18" customFormat="1" hidden="1">
      <c r="A84" s="64"/>
      <c r="B84" s="1"/>
      <c r="C84" s="2"/>
      <c r="D84" s="2"/>
      <c r="E84" s="1"/>
      <c r="F84" s="3"/>
      <c r="G84" s="3"/>
      <c r="H84" s="2"/>
      <c r="I84" s="3"/>
      <c r="J84" s="4"/>
      <c r="K84" s="5"/>
      <c r="L84" s="5"/>
      <c r="M84" s="5"/>
      <c r="N84" s="5"/>
      <c r="O84" s="5"/>
      <c r="P84" s="6"/>
      <c r="Q84" s="6"/>
      <c r="R84" s="7"/>
      <c r="S84" s="7"/>
      <c r="T84" s="7"/>
      <c r="U84" s="79"/>
      <c r="V84" s="8"/>
      <c r="W84" s="8"/>
      <c r="X84" s="47"/>
      <c r="Y84" s="47"/>
      <c r="Z84" s="64"/>
    </row>
    <row r="85" spans="1:26" s="18" customFormat="1" hidden="1">
      <c r="A85" s="64"/>
      <c r="B85" s="1"/>
      <c r="C85" s="2"/>
      <c r="D85" s="2"/>
      <c r="E85" s="1"/>
      <c r="F85" s="3"/>
      <c r="G85" s="3"/>
      <c r="H85" s="2"/>
      <c r="I85" s="3"/>
      <c r="J85" s="4"/>
      <c r="K85" s="5"/>
      <c r="L85" s="5"/>
      <c r="M85" s="5"/>
      <c r="N85" s="5"/>
      <c r="O85" s="5"/>
      <c r="P85" s="6"/>
      <c r="Q85" s="6"/>
      <c r="R85" s="7"/>
      <c r="S85" s="7"/>
      <c r="T85" s="7"/>
      <c r="U85" s="79"/>
      <c r="V85" s="8"/>
      <c r="W85" s="8"/>
      <c r="X85" s="47"/>
      <c r="Y85" s="47"/>
      <c r="Z85" s="64"/>
    </row>
    <row r="86" spans="1:26" s="18" customFormat="1" hidden="1">
      <c r="A86" s="64"/>
      <c r="B86" s="1"/>
      <c r="C86" s="2"/>
      <c r="D86" s="2"/>
      <c r="E86" s="1"/>
      <c r="F86" s="3"/>
      <c r="G86" s="3"/>
      <c r="H86" s="2"/>
      <c r="I86" s="3"/>
      <c r="J86" s="4"/>
      <c r="K86" s="5"/>
      <c r="L86" s="5"/>
      <c r="M86" s="5"/>
      <c r="N86" s="5"/>
      <c r="O86" s="5"/>
      <c r="P86" s="6"/>
      <c r="Q86" s="6"/>
      <c r="R86" s="7"/>
      <c r="S86" s="7"/>
      <c r="T86" s="7"/>
      <c r="U86" s="79"/>
      <c r="V86" s="8"/>
      <c r="W86" s="8"/>
      <c r="X86" s="47"/>
      <c r="Y86" s="47"/>
      <c r="Z86" s="64"/>
    </row>
    <row r="87" spans="1:26" s="18" customFormat="1" hidden="1">
      <c r="A87" s="64"/>
      <c r="B87" s="1"/>
      <c r="C87" s="2"/>
      <c r="D87" s="2"/>
      <c r="E87" s="1"/>
      <c r="F87" s="3"/>
      <c r="G87" s="3"/>
      <c r="H87" s="2"/>
      <c r="I87" s="3"/>
      <c r="J87" s="4"/>
      <c r="K87" s="5"/>
      <c r="L87" s="5"/>
      <c r="M87" s="5"/>
      <c r="N87" s="5"/>
      <c r="O87" s="5"/>
      <c r="P87" s="6"/>
      <c r="Q87" s="6"/>
      <c r="R87" s="7"/>
      <c r="S87" s="7"/>
      <c r="T87" s="7"/>
      <c r="U87" s="79"/>
      <c r="V87" s="8"/>
      <c r="W87" s="8"/>
      <c r="X87" s="47"/>
      <c r="Y87" s="47"/>
      <c r="Z87" s="64"/>
    </row>
    <row r="88" spans="1:26" s="18" customFormat="1" hidden="1">
      <c r="A88" s="64"/>
      <c r="B88" s="1"/>
      <c r="C88" s="2"/>
      <c r="D88" s="2"/>
      <c r="E88" s="1"/>
      <c r="F88" s="3"/>
      <c r="G88" s="3"/>
      <c r="H88" s="2"/>
      <c r="I88" s="3"/>
      <c r="J88" s="4"/>
      <c r="K88" s="5"/>
      <c r="L88" s="5"/>
      <c r="M88" s="5"/>
      <c r="N88" s="5"/>
      <c r="O88" s="5"/>
      <c r="P88" s="6"/>
      <c r="Q88" s="6"/>
      <c r="R88" s="7"/>
      <c r="S88" s="7"/>
      <c r="T88" s="7"/>
      <c r="U88" s="79"/>
      <c r="V88" s="8"/>
      <c r="W88" s="8"/>
      <c r="X88" s="47"/>
      <c r="Y88" s="47"/>
      <c r="Z88" s="64"/>
    </row>
    <row r="89" spans="1:26" s="18" customFormat="1" hidden="1">
      <c r="A89" s="64"/>
      <c r="B89" s="1"/>
      <c r="C89" s="2"/>
      <c r="D89" s="2"/>
      <c r="E89" s="1"/>
      <c r="F89" s="3"/>
      <c r="G89" s="3"/>
      <c r="H89" s="2"/>
      <c r="I89" s="3"/>
      <c r="J89" s="4"/>
      <c r="K89" s="5"/>
      <c r="L89" s="5"/>
      <c r="M89" s="5"/>
      <c r="N89" s="5"/>
      <c r="O89" s="5"/>
      <c r="P89" s="6"/>
      <c r="Q89" s="6"/>
      <c r="R89" s="7"/>
      <c r="S89" s="7"/>
      <c r="T89" s="7"/>
      <c r="U89" s="79"/>
      <c r="V89" s="8"/>
      <c r="W89" s="8"/>
      <c r="X89" s="47"/>
      <c r="Y89" s="47"/>
      <c r="Z89" s="64"/>
    </row>
    <row r="90" spans="1:26" s="18" customFormat="1" hidden="1">
      <c r="A90" s="64"/>
      <c r="B90" s="1"/>
      <c r="C90" s="2"/>
      <c r="D90" s="2"/>
      <c r="E90" s="1"/>
      <c r="F90" s="3"/>
      <c r="G90" s="3"/>
      <c r="H90" s="2"/>
      <c r="I90" s="3"/>
      <c r="J90" s="4"/>
      <c r="K90" s="5"/>
      <c r="L90" s="5"/>
      <c r="M90" s="5"/>
      <c r="N90" s="5"/>
      <c r="O90" s="5"/>
      <c r="P90" s="6"/>
      <c r="Q90" s="6"/>
      <c r="R90" s="7"/>
      <c r="S90" s="7"/>
      <c r="T90" s="7"/>
      <c r="U90" s="79"/>
      <c r="V90" s="8"/>
      <c r="W90" s="8"/>
      <c r="X90" s="47"/>
      <c r="Y90" s="47"/>
      <c r="Z90" s="64"/>
    </row>
    <row r="91" spans="1:26" s="18" customFormat="1" hidden="1">
      <c r="A91" s="64"/>
      <c r="B91" s="1"/>
      <c r="C91" s="2"/>
      <c r="D91" s="2"/>
      <c r="E91" s="1"/>
      <c r="F91" s="3"/>
      <c r="G91" s="3"/>
      <c r="H91" s="2"/>
      <c r="I91" s="3"/>
      <c r="J91" s="4"/>
      <c r="K91" s="5"/>
      <c r="L91" s="5"/>
      <c r="M91" s="5"/>
      <c r="N91" s="5"/>
      <c r="O91" s="5"/>
      <c r="P91" s="6"/>
      <c r="Q91" s="6"/>
      <c r="R91" s="7"/>
      <c r="S91" s="7"/>
      <c r="T91" s="7"/>
      <c r="U91" s="79"/>
      <c r="V91" s="8"/>
      <c r="W91" s="8"/>
      <c r="X91" s="47"/>
      <c r="Y91" s="47"/>
      <c r="Z91" s="64"/>
    </row>
    <row r="92" spans="1:26" s="18" customFormat="1" hidden="1">
      <c r="A92" s="64"/>
      <c r="B92" s="1"/>
      <c r="C92" s="2"/>
      <c r="D92" s="2"/>
      <c r="E92" s="1"/>
      <c r="F92" s="3"/>
      <c r="G92" s="3"/>
      <c r="H92" s="2"/>
      <c r="I92" s="3"/>
      <c r="J92" s="4"/>
      <c r="K92" s="5"/>
      <c r="L92" s="5"/>
      <c r="M92" s="5"/>
      <c r="N92" s="5"/>
      <c r="O92" s="5"/>
      <c r="P92" s="6"/>
      <c r="Q92" s="6"/>
      <c r="R92" s="7"/>
      <c r="S92" s="7"/>
      <c r="T92" s="7"/>
      <c r="U92" s="79"/>
      <c r="V92" s="8"/>
      <c r="W92" s="8"/>
      <c r="X92" s="47"/>
      <c r="Y92" s="47"/>
      <c r="Z92" s="64"/>
    </row>
    <row r="93" spans="1:26" s="18" customFormat="1" hidden="1">
      <c r="A93" s="64"/>
      <c r="B93" s="1"/>
      <c r="C93" s="2"/>
      <c r="D93" s="2"/>
      <c r="E93" s="1"/>
      <c r="F93" s="3"/>
      <c r="G93" s="3"/>
      <c r="H93" s="2"/>
      <c r="I93" s="3"/>
      <c r="J93" s="4"/>
      <c r="K93" s="5"/>
      <c r="L93" s="5"/>
      <c r="M93" s="5"/>
      <c r="N93" s="5"/>
      <c r="O93" s="5"/>
      <c r="P93" s="6"/>
      <c r="Q93" s="6"/>
      <c r="R93" s="7"/>
      <c r="S93" s="7"/>
      <c r="T93" s="7"/>
      <c r="U93" s="79"/>
      <c r="V93" s="8"/>
      <c r="W93" s="8"/>
      <c r="X93" s="47"/>
      <c r="Y93" s="47"/>
      <c r="Z93" s="64"/>
    </row>
    <row r="94" spans="1:26" s="18" customFormat="1" hidden="1">
      <c r="A94" s="64"/>
      <c r="B94" s="1"/>
      <c r="C94" s="2"/>
      <c r="D94" s="2"/>
      <c r="E94" s="1"/>
      <c r="F94" s="3"/>
      <c r="G94" s="3"/>
      <c r="H94" s="2"/>
      <c r="I94" s="3"/>
      <c r="J94" s="4"/>
      <c r="K94" s="5"/>
      <c r="L94" s="5"/>
      <c r="M94" s="5"/>
      <c r="N94" s="5"/>
      <c r="O94" s="5"/>
      <c r="P94" s="6"/>
      <c r="Q94" s="6"/>
      <c r="R94" s="7"/>
      <c r="S94" s="7"/>
      <c r="T94" s="7"/>
      <c r="U94" s="79"/>
      <c r="V94" s="8"/>
      <c r="W94" s="8"/>
      <c r="X94" s="47"/>
      <c r="Y94" s="47"/>
      <c r="Z94" s="64"/>
    </row>
    <row r="95" spans="1:26" s="18" customFormat="1" hidden="1">
      <c r="A95" s="64"/>
      <c r="B95" s="1"/>
      <c r="C95" s="2"/>
      <c r="D95" s="2"/>
      <c r="E95" s="1"/>
      <c r="F95" s="3"/>
      <c r="G95" s="3"/>
      <c r="H95" s="2"/>
      <c r="I95" s="3"/>
      <c r="J95" s="4"/>
      <c r="K95" s="5"/>
      <c r="L95" s="5"/>
      <c r="M95" s="5"/>
      <c r="N95" s="5"/>
      <c r="O95" s="5"/>
      <c r="P95" s="6"/>
      <c r="Q95" s="6"/>
      <c r="R95" s="7"/>
      <c r="S95" s="7"/>
      <c r="T95" s="7"/>
      <c r="U95" s="79"/>
      <c r="V95" s="8"/>
      <c r="W95" s="8"/>
      <c r="X95" s="47"/>
      <c r="Y95" s="47"/>
      <c r="Z95" s="64"/>
    </row>
    <row r="96" spans="1:26" s="18" customFormat="1" hidden="1">
      <c r="A96" s="64"/>
      <c r="B96" s="1"/>
      <c r="C96" s="2"/>
      <c r="D96" s="2"/>
      <c r="E96" s="1"/>
      <c r="F96" s="3"/>
      <c r="G96" s="3"/>
      <c r="H96" s="2"/>
      <c r="I96" s="3"/>
      <c r="J96" s="4"/>
      <c r="K96" s="5"/>
      <c r="L96" s="5"/>
      <c r="M96" s="5"/>
      <c r="N96" s="5"/>
      <c r="O96" s="5"/>
      <c r="P96" s="6"/>
      <c r="Q96" s="6"/>
      <c r="R96" s="7"/>
      <c r="S96" s="7"/>
      <c r="T96" s="7"/>
      <c r="U96" s="79"/>
      <c r="V96" s="8"/>
      <c r="W96" s="8"/>
      <c r="X96" s="47"/>
      <c r="Y96" s="47"/>
      <c r="Z96" s="64"/>
    </row>
    <row r="97" spans="1:26" s="18" customFormat="1" hidden="1">
      <c r="A97" s="64"/>
      <c r="B97" s="1"/>
      <c r="C97" s="2"/>
      <c r="D97" s="2"/>
      <c r="E97" s="1"/>
      <c r="F97" s="3"/>
      <c r="G97" s="3"/>
      <c r="H97" s="2"/>
      <c r="I97" s="3"/>
      <c r="J97" s="4"/>
      <c r="K97" s="5"/>
      <c r="L97" s="5"/>
      <c r="M97" s="5"/>
      <c r="N97" s="5"/>
      <c r="O97" s="5"/>
      <c r="P97" s="6"/>
      <c r="Q97" s="6"/>
      <c r="R97" s="7"/>
      <c r="S97" s="7"/>
      <c r="T97" s="7"/>
      <c r="U97" s="79"/>
      <c r="V97" s="8"/>
      <c r="W97" s="8"/>
      <c r="X97" s="47"/>
      <c r="Y97" s="47"/>
      <c r="Z97" s="64"/>
    </row>
    <row r="98" spans="1:26" s="18" customFormat="1" hidden="1">
      <c r="A98" s="64"/>
      <c r="B98" s="1"/>
      <c r="C98" s="2"/>
      <c r="D98" s="2"/>
      <c r="E98" s="1"/>
      <c r="F98" s="3"/>
      <c r="G98" s="3"/>
      <c r="H98" s="2"/>
      <c r="I98" s="3"/>
      <c r="J98" s="4"/>
      <c r="K98" s="5"/>
      <c r="L98" s="5"/>
      <c r="M98" s="5"/>
      <c r="N98" s="5"/>
      <c r="O98" s="5"/>
      <c r="P98" s="6"/>
      <c r="Q98" s="6"/>
      <c r="R98" s="7"/>
      <c r="S98" s="7"/>
      <c r="T98" s="7"/>
      <c r="U98" s="79"/>
      <c r="V98" s="8"/>
      <c r="W98" s="8"/>
      <c r="X98" s="47"/>
      <c r="Y98" s="47"/>
      <c r="Z98" s="64"/>
    </row>
    <row r="99" spans="1:26" s="18" customFormat="1" hidden="1">
      <c r="A99" s="64"/>
      <c r="B99" s="1"/>
      <c r="C99" s="2"/>
      <c r="D99" s="2"/>
      <c r="E99" s="1"/>
      <c r="F99" s="3"/>
      <c r="G99" s="3"/>
      <c r="H99" s="2"/>
      <c r="I99" s="3"/>
      <c r="J99" s="4"/>
      <c r="K99" s="5"/>
      <c r="L99" s="5"/>
      <c r="M99" s="5"/>
      <c r="N99" s="5"/>
      <c r="O99" s="5"/>
      <c r="P99" s="6"/>
      <c r="Q99" s="6"/>
      <c r="R99" s="7"/>
      <c r="S99" s="7"/>
      <c r="T99" s="7"/>
      <c r="U99" s="79"/>
      <c r="V99" s="8"/>
      <c r="W99" s="8"/>
      <c r="X99" s="47"/>
      <c r="Y99" s="47"/>
      <c r="Z99" s="64"/>
    </row>
    <row r="100" spans="1:26"/>
    <row r="101" spans="1:26"/>
    <row r="102" spans="1:26"/>
    <row r="103" spans="1:26"/>
    <row r="104" spans="1:26"/>
    <row r="105" spans="1:26"/>
    <row r="106" spans="1:26"/>
    <row r="107" spans="1:26"/>
    <row r="108" spans="1:26"/>
    <row r="109" spans="1:26"/>
  </sheetData>
  <sheetProtection algorithmName="SHA-512" hashValue="O92Vl/3ECJo0bkLKFSRC0Z7N85wpb66uSSCqCWvcpCj709W2D/Jk7vkDy0O0KQPzn0APocAn14MjrzcKofQVOw==" saltValue="3oylgY2Iqye+NDlrIcT14A==" spinCount="100000" sheet="1" objects="1" scenarios="1" selectLockedCells="1"/>
  <mergeCells count="11">
    <mergeCell ref="Q29:V29"/>
    <mergeCell ref="P7:Y7"/>
    <mergeCell ref="E29:M32"/>
    <mergeCell ref="R2:T2"/>
    <mergeCell ref="C8:C9"/>
    <mergeCell ref="K3:P3"/>
    <mergeCell ref="U4:Y4"/>
    <mergeCell ref="U5:Y5"/>
    <mergeCell ref="B7:O7"/>
    <mergeCell ref="B25:C25"/>
    <mergeCell ref="B6:Q6"/>
  </mergeCells>
  <phoneticPr fontId="25" type="noConversion"/>
  <conditionalFormatting sqref="Z10:Z25">
    <cfRule type="containsText" dxfId="3" priority="7" operator="containsText" text="Insufficient Proposed PPF">
      <formula>NOT(ISERROR(SEARCH("Insufficient Proposed PPF",Z10)))</formula>
    </cfRule>
  </conditionalFormatting>
  <conditionalFormatting sqref="O10:O24">
    <cfRule type="expression" dxfId="0" priority="5">
      <formula>IF(OR(D10="Indoor Flower",D10="Greenhouse Flower",D10="Indoor Veg/Flower Combo",D10="Greenhouse Veg/Flower"),O10&lt;600,O10&lt;300)</formula>
    </cfRule>
  </conditionalFormatting>
  <conditionalFormatting sqref="O10:O24">
    <cfRule type="containsBlanks" priority="4" stopIfTrue="1">
      <formula>LEN(TRIM(O10))=0</formula>
    </cfRule>
  </conditionalFormatting>
  <conditionalFormatting sqref="P10 P12:P24">
    <cfRule type="expression" dxfId="2" priority="2">
      <formula>IF(Z10="LOW - Add Proposed Fixtures",TRUE,FALSE)</formula>
    </cfRule>
  </conditionalFormatting>
  <conditionalFormatting sqref="P11">
    <cfRule type="expression" dxfId="1" priority="1">
      <formula>IF(Z11="LOW - Add Proposed Fixtures",TRUE,FALSE)</formula>
    </cfRule>
  </conditionalFormatting>
  <dataValidations xWindow="713" yWindow="549" count="5">
    <dataValidation allowBlank="1" showInputMessage="1" showErrorMessage="1" promptTitle="Location:" prompt="Try to provide enough detail so the areas can be identified by other auditors,  Breakout areas with different operating hours." sqref="E10:E11"/>
    <dataValidation allowBlank="1" showInputMessage="1" showErrorMessage="1" promptTitle="Annual Hours" prompt="If the annual hours are different from the typical value, please update to the correct hours. PSE will verify all claimed hours of operation." sqref="K10:K24"/>
    <dataValidation allowBlank="1" showInputMessage="1" showErrorMessage="1" promptTitle="Fixture umol/J" prompt="Typical PPEs for existing fixtures:_x000a_HID: 1.6 umol/J_x000a_T5HO: 1.2 umol/J_x000a_LED: Refer to Spec Sheet" sqref="L10:L24"/>
    <dataValidation allowBlank="1" showInputMessage="1" showErrorMessage="1" promptTitle="Fixture Watts" prompt="Use DLC tested input watts here" sqref="R10:R24"/>
    <dataValidation allowBlank="1" showInputMessage="1" showErrorMessage="1" promptTitle="Fixture umol/J" prompt="Use DLC tested PPE here" sqref="S10:S24"/>
  </dataValidations>
  <printOptions horizontalCentered="1"/>
  <pageMargins left="0.5" right="0.5" top="0.75" bottom="0.75" header="0.5" footer="0.5"/>
  <pageSetup scale="39" orientation="landscape" r:id="rId1"/>
  <headerFooter alignWithMargins="0">
    <oddFooter>&amp;L&amp;F&amp;C&amp;D &amp;T&amp;RSheet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713" yWindow="549" count="1">
        <x14:dataValidation type="list" allowBlank="1" showInputMessage="1" showErrorMessage="1">
          <x14:formula1>
            <xm:f>'Fixture Tables'!$A$6:$A$13</xm:f>
          </x14:formula1>
          <xm:sqref>D10:D24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activeCell="B11" sqref="B11"/>
    </sheetView>
  </sheetViews>
  <sheetFormatPr defaultColWidth="0" defaultRowHeight="13.2" zeroHeight="1"/>
  <cols>
    <col min="1" max="1" width="28.44140625" customWidth="1"/>
    <col min="2" max="2" width="20.33203125" customWidth="1"/>
    <col min="3" max="3" width="2.44140625" style="80" customWidth="1"/>
    <col min="4" max="4" width="28.6640625" customWidth="1"/>
    <col min="5" max="5" width="11.33203125" customWidth="1"/>
    <col min="6" max="6" width="2.6640625" style="80" customWidth="1"/>
    <col min="7" max="7" width="31" customWidth="1"/>
    <col min="8" max="8" width="11.6640625" customWidth="1"/>
    <col min="9" max="9" width="3.109375" style="80" customWidth="1"/>
    <col min="10" max="10" width="21.6640625" customWidth="1"/>
    <col min="11" max="11" width="9.109375" customWidth="1"/>
    <col min="12" max="12" width="2.44140625" style="80" customWidth="1"/>
    <col min="13" max="13" width="24.109375" customWidth="1"/>
    <col min="14" max="14" width="9.109375" customWidth="1"/>
    <col min="15" max="15" width="9.109375" style="80" customWidth="1"/>
    <col min="16" max="16" width="0" style="80" hidden="1" customWidth="1"/>
    <col min="17" max="16384" width="9.109375" hidden="1"/>
  </cols>
  <sheetData>
    <row r="1" spans="1:16" s="80" customFormat="1" ht="13.8">
      <c r="A1" s="81"/>
      <c r="B1" s="82"/>
    </row>
    <row r="2" spans="1:16">
      <c r="A2" s="80"/>
      <c r="B2" s="80"/>
      <c r="D2" s="80"/>
      <c r="E2" s="80"/>
      <c r="G2" s="80"/>
      <c r="H2" s="102" t="s">
        <v>57</v>
      </c>
      <c r="J2" s="80"/>
      <c r="K2" s="80"/>
      <c r="M2" s="80"/>
      <c r="N2" s="80"/>
      <c r="O2"/>
      <c r="P2"/>
    </row>
    <row r="3" spans="1:16">
      <c r="A3" s="80"/>
      <c r="B3" s="80" t="s">
        <v>38</v>
      </c>
      <c r="C3" s="288"/>
      <c r="D3" s="289">
        <v>1380</v>
      </c>
      <c r="E3" s="80"/>
      <c r="G3" s="80"/>
      <c r="H3" s="80" t="e">
        <f>IF(OR(#REF!="Indoor Flower",#REF!="Greenhouse Flower",#REF!="Veg/Flower Combo",#REF!="Greenhouse Veg/Flower"),IF(#REF!*#REF!*#REF!/(#REF!*0.092903)&gt;650,#REF!*#REF!*#REF!,"NC Eligible"),IF(#REF!*#REF!*#REF!/(#REF!*0.092903)&gt;325,#REF!*#REF!*#REF!,"NC Eligible"))</f>
        <v>#REF!</v>
      </c>
      <c r="J3" s="80"/>
      <c r="K3" s="80"/>
      <c r="M3" s="80"/>
      <c r="N3" s="80"/>
      <c r="O3"/>
      <c r="P3"/>
    </row>
    <row r="4" spans="1:16">
      <c r="A4" s="80"/>
      <c r="B4" s="80"/>
      <c r="D4" s="80"/>
      <c r="E4" s="80"/>
      <c r="G4" s="80"/>
      <c r="H4" s="80"/>
      <c r="J4" s="80"/>
      <c r="K4" s="80"/>
      <c r="M4" s="80"/>
      <c r="N4" s="80"/>
      <c r="O4"/>
      <c r="P4"/>
    </row>
    <row r="5" spans="1:16">
      <c r="A5" s="80" t="s">
        <v>39</v>
      </c>
      <c r="B5" s="80" t="s">
        <v>40</v>
      </c>
      <c r="D5" s="80"/>
      <c r="E5" s="80"/>
      <c r="G5" s="80"/>
      <c r="H5" s="80"/>
      <c r="J5" s="80"/>
      <c r="K5" s="80"/>
      <c r="M5" s="80"/>
      <c r="N5" s="80"/>
      <c r="O5"/>
      <c r="P5"/>
    </row>
    <row r="6" spans="1:16">
      <c r="A6" s="80" t="s">
        <v>41</v>
      </c>
      <c r="B6" s="80">
        <v>6570</v>
      </c>
      <c r="C6" s="80" t="s">
        <v>42</v>
      </c>
      <c r="D6" s="80"/>
      <c r="E6" s="80"/>
      <c r="G6" s="80"/>
      <c r="H6" s="80"/>
      <c r="J6" s="80"/>
      <c r="K6" s="80"/>
      <c r="M6" s="80"/>
      <c r="N6" s="80"/>
      <c r="O6"/>
      <c r="P6"/>
    </row>
    <row r="7" spans="1:16">
      <c r="A7" s="80" t="s">
        <v>43</v>
      </c>
      <c r="B7" s="80">
        <v>4380</v>
      </c>
      <c r="C7" s="80" t="s">
        <v>44</v>
      </c>
      <c r="D7" s="80"/>
      <c r="E7" s="80"/>
      <c r="G7" s="80"/>
      <c r="H7" s="80"/>
      <c r="J7" s="80"/>
      <c r="K7" s="80"/>
      <c r="M7" s="80"/>
      <c r="N7" s="80"/>
      <c r="O7"/>
      <c r="P7"/>
    </row>
    <row r="8" spans="1:16">
      <c r="A8" s="80" t="s">
        <v>45</v>
      </c>
      <c r="B8" s="80">
        <v>5000</v>
      </c>
      <c r="C8" s="80" t="s">
        <v>46</v>
      </c>
      <c r="D8" s="80"/>
      <c r="E8" s="80"/>
      <c r="G8" s="80"/>
      <c r="H8" s="80"/>
      <c r="J8" s="80"/>
      <c r="K8" s="80"/>
      <c r="M8" s="80"/>
      <c r="N8" s="80"/>
      <c r="O8"/>
      <c r="P8"/>
    </row>
    <row r="9" spans="1:16">
      <c r="A9" s="80" t="s">
        <v>47</v>
      </c>
      <c r="B9" s="80">
        <f>B6-D3</f>
        <v>5190</v>
      </c>
      <c r="C9" s="80" t="s">
        <v>48</v>
      </c>
      <c r="D9" s="80"/>
      <c r="E9" s="80"/>
      <c r="G9" s="80"/>
      <c r="H9" s="80"/>
      <c r="J9" s="80"/>
      <c r="K9" s="80"/>
      <c r="M9" s="80"/>
      <c r="N9" s="80"/>
      <c r="O9"/>
      <c r="P9"/>
    </row>
    <row r="10" spans="1:16">
      <c r="A10" s="80" t="s">
        <v>49</v>
      </c>
      <c r="B10" s="80">
        <f>B7-D3</f>
        <v>3000</v>
      </c>
      <c r="C10" s="80" t="s">
        <v>48</v>
      </c>
      <c r="D10" s="80"/>
      <c r="E10" s="80"/>
      <c r="G10" s="80"/>
      <c r="H10" s="80"/>
      <c r="J10" s="80"/>
      <c r="K10" s="80"/>
      <c r="M10" s="80"/>
      <c r="N10" s="80"/>
      <c r="O10"/>
      <c r="P10"/>
    </row>
    <row r="11" spans="1:16">
      <c r="A11" s="80" t="s">
        <v>50</v>
      </c>
      <c r="B11" s="80">
        <f>B8-D3</f>
        <v>3620</v>
      </c>
      <c r="C11" s="80" t="s">
        <v>51</v>
      </c>
      <c r="D11" s="80"/>
      <c r="E11" s="80"/>
      <c r="G11" s="80"/>
      <c r="H11" s="80"/>
      <c r="J11" s="80"/>
      <c r="K11" s="80"/>
      <c r="M11" s="80"/>
      <c r="N11" s="80"/>
      <c r="O11"/>
      <c r="P11"/>
    </row>
    <row r="12" spans="1:16">
      <c r="A12" s="80" t="s">
        <v>52</v>
      </c>
      <c r="B12" s="80">
        <f>B9</f>
        <v>5190</v>
      </c>
      <c r="C12" s="80" t="s">
        <v>53</v>
      </c>
      <c r="D12" s="80"/>
      <c r="E12" s="80"/>
      <c r="G12" s="80"/>
      <c r="H12" s="80"/>
      <c r="J12" s="80"/>
      <c r="K12" s="80"/>
      <c r="M12" s="80"/>
      <c r="N12" s="80"/>
      <c r="O12"/>
      <c r="P12"/>
    </row>
    <row r="13" spans="1:16">
      <c r="A13" s="80" t="s">
        <v>54</v>
      </c>
      <c r="B13" s="80">
        <v>6570</v>
      </c>
      <c r="C13" s="80" t="s">
        <v>55</v>
      </c>
      <c r="D13" s="80"/>
      <c r="E13" s="80"/>
      <c r="G13" s="80"/>
      <c r="H13" s="80"/>
      <c r="J13" s="80"/>
      <c r="K13" s="80"/>
      <c r="M13" s="80"/>
      <c r="N13" s="80"/>
    </row>
    <row r="14" spans="1:16">
      <c r="A14" s="80"/>
      <c r="B14" s="80"/>
      <c r="D14" s="80"/>
      <c r="E14" s="80"/>
      <c r="G14" s="80"/>
      <c r="H14" s="80"/>
      <c r="J14" s="80"/>
      <c r="K14" s="80"/>
      <c r="M14" s="80"/>
      <c r="N14" s="80"/>
    </row>
    <row r="15" spans="1:16" hidden="1">
      <c r="A15" s="80"/>
      <c r="B15" s="80"/>
      <c r="D15" s="80"/>
      <c r="E15" s="80"/>
      <c r="G15" s="80"/>
      <c r="H15" s="80"/>
      <c r="J15" s="80"/>
      <c r="K15" s="80"/>
      <c r="M15" s="80"/>
      <c r="N15" s="80"/>
    </row>
    <row r="16" spans="1:16" hidden="1">
      <c r="A16" s="80"/>
      <c r="B16" s="80"/>
      <c r="D16" s="80"/>
      <c r="E16" s="80"/>
      <c r="G16" s="80"/>
      <c r="H16" s="80"/>
      <c r="J16" s="80"/>
      <c r="K16" s="80"/>
      <c r="M16" s="80"/>
      <c r="N16" s="80"/>
    </row>
    <row r="17" spans="1:14" hidden="1">
      <c r="A17" s="80"/>
      <c r="B17" s="80"/>
      <c r="D17" s="80"/>
      <c r="E17" s="80"/>
      <c r="G17" s="80"/>
      <c r="H17" s="80"/>
      <c r="J17" s="80"/>
      <c r="K17" s="80"/>
      <c r="M17" s="80"/>
      <c r="N17" s="80"/>
    </row>
    <row r="18" spans="1:14" hidden="1">
      <c r="A18" s="80"/>
      <c r="B18" s="80"/>
      <c r="D18" s="80"/>
      <c r="E18" s="80"/>
      <c r="G18" s="80"/>
      <c r="H18" s="80"/>
      <c r="J18" s="80"/>
      <c r="K18" s="80"/>
      <c r="M18" s="80"/>
      <c r="N18" s="80"/>
    </row>
    <row r="19" spans="1:14" hidden="1">
      <c r="A19" s="80"/>
      <c r="B19" s="80"/>
      <c r="D19" s="80"/>
      <c r="E19" s="80"/>
      <c r="G19" s="80"/>
      <c r="H19" s="80"/>
      <c r="J19" s="80"/>
      <c r="K19" s="80"/>
      <c r="M19" s="80"/>
      <c r="N19" s="80"/>
    </row>
    <row r="20" spans="1:14" hidden="1">
      <c r="A20" s="80"/>
      <c r="B20" s="80"/>
      <c r="D20" s="80"/>
      <c r="E20" s="80"/>
      <c r="G20" s="80"/>
      <c r="H20" s="80"/>
      <c r="J20" s="80"/>
      <c r="K20" s="80"/>
      <c r="M20" s="80"/>
      <c r="N20" s="80"/>
    </row>
    <row r="21" spans="1:14" hidden="1">
      <c r="A21" s="80"/>
      <c r="B21" s="80"/>
      <c r="D21" s="80"/>
      <c r="E21" s="80"/>
      <c r="G21" s="80"/>
      <c r="H21" s="80"/>
      <c r="J21" s="80"/>
      <c r="K21" s="80"/>
      <c r="M21" s="80"/>
      <c r="N21" s="80"/>
    </row>
    <row r="22" spans="1:14" hidden="1">
      <c r="A22" s="80"/>
      <c r="B22" s="80"/>
      <c r="D22" s="80"/>
      <c r="E22" s="80"/>
      <c r="G22" s="80"/>
      <c r="H22" s="80"/>
      <c r="J22" s="80"/>
      <c r="M22" s="80"/>
      <c r="N22" s="80"/>
    </row>
    <row r="23" spans="1:14" hidden="1">
      <c r="A23" s="80"/>
      <c r="B23" s="80"/>
      <c r="G23" s="80"/>
      <c r="H23" s="80"/>
      <c r="J23" s="80"/>
      <c r="M23" s="80"/>
      <c r="N23" s="80"/>
    </row>
    <row r="24" spans="1:14"/>
    <row r="25" spans="1:14"/>
    <row r="26" spans="1:14"/>
    <row r="27" spans="1:14"/>
    <row r="28" spans="1:14"/>
    <row r="29" spans="1:14"/>
    <row r="30" spans="1:14"/>
    <row r="31" spans="1:14"/>
    <row r="32" spans="1:14"/>
    <row r="33" spans="1:1"/>
    <row r="34" spans="1:1"/>
    <row r="35" spans="1:1"/>
    <row r="36" spans="1:1"/>
    <row r="37" spans="1:1"/>
    <row r="38" spans="1:1">
      <c r="A38" s="105" t="s">
        <v>73</v>
      </c>
    </row>
    <row r="39" spans="1:1"/>
    <row r="40" spans="1:1"/>
    <row r="41" spans="1:1"/>
    <row r="42" spans="1:1"/>
    <row r="43" spans="1:1"/>
    <row r="44" spans="1:1"/>
    <row r="45" spans="1:1"/>
    <row r="46" spans="1:1"/>
    <row r="47" spans="1:1"/>
    <row r="48" spans="1:1"/>
    <row r="49"/>
    <row r="50"/>
    <row r="51"/>
    <row r="52"/>
    <row r="53"/>
    <row r="54"/>
    <row r="55"/>
    <row r="56"/>
    <row r="57"/>
    <row r="58"/>
    <row r="59"/>
  </sheetData>
  <sheetProtection algorithmName="SHA-512" hashValue="GJjC1Sb+/5ZK3AlTxaO+BzyW7190g9nT6j1zndkcMMfIzMMJkFtgr1nCt5k+dzGIXF/UoFqq/A9ufM0ZrLUR/A==" saltValue="fWX+MjQUwl51rmr+svK5Lg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D15" sqref="D15"/>
    </sheetView>
  </sheetViews>
  <sheetFormatPr defaultRowHeight="13.2"/>
  <sheetData>
    <row r="1" spans="1:18">
      <c r="A1" s="290" t="s">
        <v>65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</row>
    <row r="2" spans="1:18">
      <c r="A2" s="290">
        <v>1.3</v>
      </c>
      <c r="B2" s="290" t="s">
        <v>64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</row>
    <row r="3" spans="1:18">
      <c r="A3" s="290"/>
      <c r="B3" s="290" t="s">
        <v>66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</row>
    <row r="4" spans="1:18">
      <c r="A4" s="290"/>
      <c r="B4" s="291" t="s">
        <v>68</v>
      </c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</row>
    <row r="5" spans="1:18">
      <c r="A5" s="290"/>
      <c r="B5" s="291" t="s">
        <v>70</v>
      </c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</row>
    <row r="6" spans="1:18">
      <c r="A6" s="290"/>
      <c r="B6" s="291" t="s">
        <v>71</v>
      </c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</row>
    <row r="7" spans="1:18">
      <c r="A7" s="290"/>
      <c r="B7" s="291" t="s">
        <v>72</v>
      </c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</row>
    <row r="8" spans="1:18">
      <c r="A8" s="290"/>
      <c r="B8" s="291" t="s">
        <v>74</v>
      </c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</row>
    <row r="9" spans="1:18">
      <c r="A9" s="290"/>
      <c r="B9" s="291" t="s">
        <v>75</v>
      </c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</row>
    <row r="10" spans="1:18">
      <c r="A10" s="290"/>
      <c r="B10" s="291" t="s">
        <v>76</v>
      </c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</row>
    <row r="11" spans="1:18">
      <c r="A11" s="290"/>
      <c r="B11" s="290"/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</row>
    <row r="12" spans="1:18">
      <c r="A12" s="290">
        <v>1.4</v>
      </c>
      <c r="B12" s="291" t="s">
        <v>77</v>
      </c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</row>
    <row r="13" spans="1:18">
      <c r="A13" s="290"/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</row>
    <row r="14" spans="1:18">
      <c r="A14" s="290"/>
      <c r="B14" s="290"/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</row>
    <row r="15" spans="1:18">
      <c r="A15" s="290"/>
      <c r="B15" s="290"/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</row>
    <row r="16" spans="1:18">
      <c r="A16" s="290"/>
      <c r="B16" s="290"/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</row>
    <row r="17" spans="1:18">
      <c r="A17" s="290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</row>
    <row r="18" spans="1:18">
      <c r="A18" s="290"/>
      <c r="B18" s="290"/>
      <c r="C18" s="290"/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</row>
    <row r="19" spans="1:18">
      <c r="A19" s="290"/>
      <c r="B19" s="290"/>
      <c r="C19" s="290"/>
      <c r="D19" s="290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</row>
    <row r="20" spans="1:18">
      <c r="A20" s="290"/>
      <c r="B20" s="290"/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</row>
    <row r="21" spans="1:18">
      <c r="A21" s="290"/>
      <c r="B21" s="290"/>
      <c r="C21" s="290"/>
      <c r="D21" s="290"/>
      <c r="E21" s="290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</row>
    <row r="22" spans="1:18">
      <c r="A22" s="290"/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</row>
    <row r="23" spans="1:18">
      <c r="A23" s="290"/>
      <c r="B23" s="290"/>
      <c r="C23" s="290"/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</row>
    <row r="24" spans="1:18">
      <c r="A24" s="290"/>
      <c r="B24" s="290"/>
      <c r="C24" s="290"/>
      <c r="D24" s="290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</row>
    <row r="25" spans="1:18">
      <c r="A25" s="290"/>
      <c r="B25" s="290"/>
      <c r="C25" s="290"/>
      <c r="D25" s="290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</row>
    <row r="26" spans="1:18">
      <c r="A26" s="290"/>
      <c r="B26" s="290"/>
      <c r="C26" s="290"/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</row>
    <row r="27" spans="1:18">
      <c r="A27" s="290"/>
      <c r="B27" s="290"/>
      <c r="C27" s="290"/>
      <c r="D27" s="290"/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</row>
    <row r="28" spans="1:18">
      <c r="A28" s="290"/>
      <c r="B28" s="290"/>
      <c r="C28" s="290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</row>
    <row r="29" spans="1:18">
      <c r="A29" s="290"/>
      <c r="B29" s="290"/>
      <c r="C29" s="290"/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</row>
    <row r="30" spans="1:18">
      <c r="A30" s="290"/>
      <c r="B30" s="290"/>
      <c r="C30" s="290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</row>
    <row r="31" spans="1:18">
      <c r="A31" s="290"/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</row>
  </sheetData>
  <sheetProtection algorithmName="SHA-512" hashValue="A0d4H+I2a8/WEbTMxnF0W5MmHG1wi8UnKccnsECI1EmjWeOGhHFZi5L9Qgf3QGL79ZqsjMdq4AbpKPuB7Kk50g==" saltValue="FJhbZwkjCNosTPw71Q2SZw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Lighting Calculation</vt:lpstr>
      <vt:lpstr>Fixture Tables</vt:lpstr>
      <vt:lpstr>Version Notes</vt:lpstr>
      <vt:lpstr>'Lighting Calculation'!Print_Area</vt:lpstr>
      <vt:lpstr>'Lighting Calculation'!TABLE</vt:lpstr>
      <vt:lpstr>'Lighting Calculation'!TABLE_2</vt:lpstr>
      <vt:lpstr>'Lighting Calculation'!TABLE_3</vt:lpstr>
      <vt:lpstr>'Lighting Calculation'!TABLE_4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Corporate Logo Guide - Graphic Images - Horizontal Logo</dc:title>
  <dc:creator>PSE</dc:creator>
  <cp:lastModifiedBy>Schmitt, Tyson</cp:lastModifiedBy>
  <cp:lastPrinted>2022-01-13T20:01:19Z</cp:lastPrinted>
  <dcterms:created xsi:type="dcterms:W3CDTF">1998-03-10T18:59:23Z</dcterms:created>
  <dcterms:modified xsi:type="dcterms:W3CDTF">2022-12-21T15:38:50Z</dcterms:modified>
</cp:coreProperties>
</file>