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pse0-my.sharepoint.com/personal/kelsey_saty_pse_com/Documents/Desktop/TERG/Annual Updates/FINALS/"/>
    </mc:Choice>
  </mc:AlternateContent>
  <xr:revisionPtr revIDLastSave="0" documentId="8_{BCFB89CC-B0D0-4867-8A78-2A9B618FEE4F}" xr6:coauthVersionLast="47" xr6:coauthVersionMax="47" xr10:uidLastSave="{00000000-0000-0000-0000-000000000000}"/>
  <bookViews>
    <workbookView xWindow="-120" yWindow="-120" windowWidth="29040" windowHeight="15720" activeTab="1" xr2:uid="{00000000-000D-0000-FFFF-FFFF00000000}"/>
  </bookViews>
  <sheets>
    <sheet name="EXAMPLE" sheetId="12" r:id="rId1"/>
    <sheet name="Budget Worksheet" sheetId="14" r:id="rId2"/>
    <sheet name="Lists" sheetId="2" state="hidden" r:id="rId3"/>
  </sheets>
  <definedNames>
    <definedName name="_xlnm.Print_Area" localSheetId="1">'Budget Worksheet'!$A$2:$G$30</definedName>
    <definedName name="_xlnm.Print_Area" localSheetId="0">EXAMPLE!$A$1:$G$26</definedName>
  </definedNames>
  <calcPr calcId="191028"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4" l="1"/>
  <c r="G2" i="12" l="1"/>
  <c r="G21" i="14" l="1"/>
  <c r="G20" i="14"/>
  <c r="G19" i="14"/>
  <c r="G18" i="14"/>
  <c r="G17" i="14"/>
  <c r="G16" i="14"/>
  <c r="G15" i="14"/>
  <c r="G14" i="14"/>
  <c r="G13" i="14"/>
  <c r="G12" i="14"/>
  <c r="G11" i="14"/>
  <c r="G10" i="14"/>
  <c r="G9" i="14"/>
  <c r="G8" i="14"/>
  <c r="G7" i="14"/>
  <c r="G5" i="14"/>
  <c r="G4" i="14"/>
  <c r="G3" i="14"/>
  <c r="D22" i="14" l="1"/>
  <c r="G3" i="12" l="1"/>
  <c r="G17" i="12"/>
  <c r="G16" i="12"/>
  <c r="G15" i="12"/>
  <c r="G14" i="12"/>
  <c r="G13" i="12"/>
  <c r="G12" i="12"/>
  <c r="G11" i="12"/>
  <c r="G10" i="12"/>
  <c r="G9" i="12"/>
  <c r="G8" i="12"/>
  <c r="G7" i="12"/>
  <c r="G6" i="12"/>
  <c r="G5" i="12"/>
  <c r="G4" i="12"/>
  <c r="E22" i="14"/>
  <c r="C18" i="12" l="1"/>
  <c r="B26" i="14"/>
  <c r="C22" i="14"/>
  <c r="B29" i="14" s="1"/>
  <c r="E18" i="12"/>
  <c r="B22" i="12" s="1"/>
  <c r="B27" i="14" l="1"/>
  <c r="B28" i="14"/>
  <c r="B30" i="14" s="1"/>
  <c r="D18" i="12" l="1"/>
  <c r="B25" i="12"/>
  <c r="B23" i="12" l="1"/>
  <c r="B24" i="12"/>
  <c r="B26" i="12" s="1"/>
</calcChain>
</file>

<file path=xl/sharedStrings.xml><?xml version="1.0" encoding="utf-8"?>
<sst xmlns="http://schemas.openxmlformats.org/spreadsheetml/2006/main" count="137" uniqueCount="79">
  <si>
    <t>Expense Category</t>
  </si>
  <si>
    <r>
      <rPr>
        <b/>
        <sz val="14"/>
        <color rgb="FFFFFFFF"/>
        <rFont val="Arial"/>
        <family val="2"/>
      </rPr>
      <t xml:space="preserve">Expense Description
</t>
    </r>
    <r>
      <rPr>
        <b/>
        <i/>
        <sz val="8"/>
        <color theme="1"/>
        <rFont val="Arial"/>
        <family val="2"/>
      </rPr>
      <t xml:space="preserve">
Enter a brief description of what the expense includes</t>
    </r>
  </si>
  <si>
    <t>Amount ($)</t>
  </si>
  <si>
    <r>
      <rPr>
        <b/>
        <sz val="14"/>
        <color rgb="FFFFFFFF"/>
        <rFont val="Arial"/>
        <family val="2"/>
      </rPr>
      <t xml:space="preserve">Requested Funds from PSE
</t>
    </r>
    <r>
      <rPr>
        <b/>
        <i/>
        <sz val="8"/>
        <color theme="1"/>
        <rFont val="Arial"/>
        <family val="2"/>
      </rPr>
      <t>*Ineligible expenses will not be included in the total below</t>
    </r>
  </si>
  <si>
    <r>
      <t xml:space="preserve">Contributing Funds
</t>
    </r>
    <r>
      <rPr>
        <b/>
        <i/>
        <sz val="8"/>
        <color theme="1"/>
        <rFont val="Arial"/>
        <family val="2"/>
      </rPr>
      <t>Contibuting funds are not required for project eligibility</t>
    </r>
  </si>
  <si>
    <r>
      <t xml:space="preserve">Contributing Funds Description
</t>
    </r>
    <r>
      <rPr>
        <b/>
        <i/>
        <sz val="8"/>
        <color theme="1"/>
        <rFont val="Arial"/>
        <family val="2"/>
      </rPr>
      <t>Enter a brief description of the funding source if applicable. Contibuting funds are not required for project eligibility</t>
    </r>
  </si>
  <si>
    <r>
      <t xml:space="preserve">Expense Eligibility
</t>
    </r>
    <r>
      <rPr>
        <b/>
        <sz val="8"/>
        <color rgb="FFFFFFFF"/>
        <rFont val="Arial"/>
        <family val="2"/>
      </rPr>
      <t xml:space="preserve">
</t>
    </r>
    <r>
      <rPr>
        <b/>
        <i/>
        <sz val="8"/>
        <color rgb="FFFFFFFF"/>
        <rFont val="Arial"/>
        <family val="2"/>
      </rPr>
      <t>(Automatically calculated)</t>
    </r>
  </si>
  <si>
    <r>
      <t xml:space="preserve">
Supporting Documentation
</t>
    </r>
    <r>
      <rPr>
        <b/>
        <i/>
        <sz val="8"/>
        <color theme="1"/>
        <rFont val="Arial"/>
        <family val="2"/>
      </rPr>
      <t xml:space="preserve">For eligible costs, indicate whether you included a quote, bid, estimate, assessment, or other documentation supporting this cost. If not, provide a breakdown of how you calculated the cost
</t>
    </r>
  </si>
  <si>
    <t>Electric Vehicles (EVs)</t>
  </si>
  <si>
    <t>(1) Chevrolet Blazer EV for fleet operations of city program</t>
  </si>
  <si>
    <t xml:space="preserve">Remaining vehicle replacement funds carried over from previous year </t>
  </si>
  <si>
    <t xml:space="preserve">Yes, included quote from dealer </t>
  </si>
  <si>
    <t>Electric Vehicle Supply Equipment (EVSE)</t>
  </si>
  <si>
    <t xml:space="preserve">(2) Level 2 charging stations for visitor and fleet use including signage </t>
  </si>
  <si>
    <t xml:space="preserve">N/A </t>
  </si>
  <si>
    <t xml:space="preserve">Yes, included quote from vendor </t>
  </si>
  <si>
    <t>Auxiliary equipment that support a transportation electrification project directly</t>
  </si>
  <si>
    <t>Electrical installation of (2) Level 2 charging stations for visitor and fleet use including bollards, signage installation, and striping. Does not require upgraded service</t>
  </si>
  <si>
    <t xml:space="preserve">Yes, included quote from electrical installer </t>
  </si>
  <si>
    <t>Network subscriptions and software licensing costs for EVSE</t>
  </si>
  <si>
    <t xml:space="preserve">Annual software and connectivity over 5 years for 2 ports </t>
  </si>
  <si>
    <t>Maintenance and operations plans</t>
  </si>
  <si>
    <t xml:space="preserve">Annual maintenance contract over 5 years for (2) Level 2 charging stations </t>
  </si>
  <si>
    <t>Project management costs </t>
  </si>
  <si>
    <t xml:space="preserve">Lead project manager time directly supporting project development and implementation. This includes workshop development, project oversight, website updates, and partner convening  </t>
  </si>
  <si>
    <t>No, we calculated this based on our project manager's salary and estimated hourly rate:
Year 1: 3 hrs/week @ $50/hr for 50 weeks = $7,500
Year 2: 3 hrs/wk @ $51.50/hr for 25 weeks = $3,863</t>
  </si>
  <si>
    <t>Lead project manager’s travel time for site visits, workshops, and partner meetings throughout the project</t>
  </si>
  <si>
    <t>No, we calculated this based on the following:
~240 miles (4 round trips @ 60 miles each) using the lead project manager’s personal vehicle, reimbursed at $0.725 per mile (2026 WA state mileage rate) = $174</t>
  </si>
  <si>
    <t xml:space="preserve">In-house social media manager's time for managing and creating project social media content </t>
  </si>
  <si>
    <t>The in-house social media manager's time is already incorporated in our operating budget</t>
  </si>
  <si>
    <t>No, not included in project funding request</t>
  </si>
  <si>
    <t>Efforts to raise awareness </t>
  </si>
  <si>
    <t xml:space="preserve">Vehicle wrapping with program name, light text about public health benefits, and acknowledgement of PSE funding </t>
  </si>
  <si>
    <t>Social media buy to promote the city's program, EV, and chargers. Campaign management and related website content will be handled by our in-house social media manager</t>
  </si>
  <si>
    <t xml:space="preserve">Internal social media budget </t>
  </si>
  <si>
    <t xml:space="preserve">Yes, included invoice from existing social media buy as estimate </t>
  </si>
  <si>
    <t>Printing of educational materials for 4 workshops</t>
  </si>
  <si>
    <t>Yes, included quote from vendor</t>
  </si>
  <si>
    <t>Translation of workshop educational materials into Spanish and Vietnamese</t>
  </si>
  <si>
    <t xml:space="preserve">Yes, included quote from translation service </t>
  </si>
  <si>
    <t>Contingency fees  </t>
  </si>
  <si>
    <t>10% contingency for unforeseen project costs</t>
  </si>
  <si>
    <t xml:space="preserve">Available to us from an internal budget if needed </t>
  </si>
  <si>
    <t>No, we calculated 10% of total project costs ($16,000) and confirmed the amount requested does not exceed that cap</t>
  </si>
  <si>
    <t>Donated, in-kind, volunteer materials and labor</t>
  </si>
  <si>
    <t xml:space="preserve">Volunteer labor for downtown event with ribbon cutting </t>
  </si>
  <si>
    <t>Volunteers will provide food and 
t-shirts at the event</t>
  </si>
  <si>
    <t>No, not eligible</t>
  </si>
  <si>
    <t>Ongoing energy costs  </t>
  </si>
  <si>
    <t>Estimated value of electricity supplied free of charge to visitors and used for overnight charging of the fleet EV across 5 years</t>
  </si>
  <si>
    <t>Included in our operating budget</t>
  </si>
  <si>
    <t xml:space="preserve">No, not eligible </t>
  </si>
  <si>
    <t>Insurance costs</t>
  </si>
  <si>
    <t xml:space="preserve">Insurance for EV </t>
  </si>
  <si>
    <t xml:space="preserve">Will use the same insurance coverage as our other fleet vehicles, which is included in our operating budget </t>
  </si>
  <si>
    <t>COST TOTALS</t>
  </si>
  <si>
    <t>FUNDING SUMMARY</t>
  </si>
  <si>
    <t>TOTAL CONTRIBUTING FUNDS</t>
  </si>
  <si>
    <t>REQUESTED FUNDS FROM PSE</t>
  </si>
  <si>
    <t>TOTAL FUNDING</t>
  </si>
  <si>
    <t>TOTAL PROJECT COST</t>
  </si>
  <si>
    <t>OUTSTANDING PROJECT COSTS</t>
  </si>
  <si>
    <t>Please see the Example tab for a model of a complete budget worksheet. Additional detail about cost categories can be found in the TER Grants Eligible and Ineligible Costs document.
All columns in this budget table must be completed for each line item you include. Provide supporting documentation for each line item or explain how the cost was calculated. 
Incomplete budget tables will require applicant revision and may delay the review process.</t>
  </si>
  <si>
    <r>
      <t xml:space="preserve">Contributing Funds
</t>
    </r>
    <r>
      <rPr>
        <b/>
        <i/>
        <sz val="8"/>
        <color theme="1"/>
        <rFont val="Arial"/>
        <family val="2"/>
      </rPr>
      <t>Contributing funds are not required for project eligibility</t>
    </r>
  </si>
  <si>
    <r>
      <t xml:space="preserve">Contributing Funds Description
</t>
    </r>
    <r>
      <rPr>
        <b/>
        <i/>
        <sz val="8"/>
        <color theme="1"/>
        <rFont val="Arial"/>
        <family val="2"/>
      </rPr>
      <t>Enter a brief description of the funding source if applicable. Contributing funds are not required for project eligibility</t>
    </r>
  </si>
  <si>
    <r>
      <t xml:space="preserve">
Supporting Documentation
</t>
    </r>
    <r>
      <rPr>
        <b/>
        <i/>
        <sz val="8"/>
        <color theme="1"/>
        <rFont val="Arial"/>
        <family val="2"/>
      </rPr>
      <t xml:space="preserve">Indicate whether you included a quote, bid, estimate, assessment, or other documentation supporting this cost. If not, provide a breakdown of how you calculated the cost
</t>
    </r>
  </si>
  <si>
    <t>Eligible</t>
  </si>
  <si>
    <t>Engineering, design, permitting, construction, and installation costs (including signage materials and installation)</t>
  </si>
  <si>
    <t>Extended warranties for EVSE</t>
  </si>
  <si>
    <t>External grant writing services to directly support application preparation</t>
  </si>
  <si>
    <t>Micromobility-related projects and equipment</t>
  </si>
  <si>
    <t>New or upgraded electrical service  </t>
  </si>
  <si>
    <t>Project studying, planning, and evaluation</t>
  </si>
  <si>
    <t xml:space="preserve">Auxiliary equipment that do not directly support a transportation electrification project </t>
  </si>
  <si>
    <t>Ineligible</t>
  </si>
  <si>
    <t>Indirect costs - business or operational costs incurred for a common organizational purpose and not directly connected with implementation of a specific project   </t>
  </si>
  <si>
    <t xml:space="preserve">Extended warranties for EVs </t>
  </si>
  <si>
    <t>Other - please describe in Column B</t>
  </si>
  <si>
    <t>Eligible or Ineligible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</si>
</sst>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3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4"/>
      <color theme="1"/>
      <name val="Arial"/>
      <family val="2"/>
    </font>
    <font>
      <b/>
      <sz val="14"/>
      <color rgb="FFFFFFFF"/>
      <name val="Arial"/>
      <family val="2"/>
    </font>
    <font>
      <sz val="14"/>
      <color theme="1"/>
      <name val="Arial"/>
      <family val="2"/>
    </font>
    <font>
      <b/>
      <sz val="11"/>
      <color theme="1"/>
      <name val="Arial"/>
      <family val="2"/>
    </font>
    <font>
      <sz val="11"/>
      <color theme="1"/>
      <name val="Arial"/>
      <family val="2"/>
    </font>
    <font>
      <b/>
      <sz val="14"/>
      <color theme="0"/>
      <name val="Arial"/>
      <family val="2"/>
    </font>
    <font>
      <sz val="14"/>
      <color rgb="FFFF0000"/>
      <name val="Arial"/>
      <family val="2"/>
    </font>
    <font>
      <b/>
      <sz val="12"/>
      <color theme="0"/>
      <name val="Arial"/>
      <family val="2"/>
    </font>
    <font>
      <b/>
      <sz val="12"/>
      <color theme="1"/>
      <name val="Arial"/>
      <family val="2"/>
    </font>
    <font>
      <sz val="11"/>
      <color rgb="FF000000"/>
      <name val="Arial"/>
      <family val="2"/>
    </font>
    <font>
      <sz val="11"/>
      <color rgb="FFFF0000"/>
      <name val="Arial"/>
      <family val="2"/>
    </font>
    <font>
      <sz val="11"/>
      <name val="Arial"/>
      <family val="2"/>
    </font>
    <font>
      <b/>
      <i/>
      <sz val="8"/>
      <color theme="1"/>
      <name val="Arial"/>
      <family val="2"/>
    </font>
    <font>
      <b/>
      <i/>
      <sz val="8"/>
      <color rgb="FFFFFFFF"/>
      <name val="Arial"/>
      <family val="2"/>
    </font>
    <font>
      <sz val="10"/>
      <name val="Arial"/>
      <family val="2"/>
    </font>
    <font>
      <b/>
      <sz val="8"/>
      <color rgb="FFFFFFFF"/>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7C5B4"/>
        <bgColor indexed="64"/>
      </patternFill>
    </fill>
    <fill>
      <patternFill patternType="solid">
        <fgColor rgb="FF006470"/>
        <bgColor indexed="64"/>
      </patternFill>
    </fill>
    <fill>
      <patternFill patternType="solid">
        <fgColor rgb="FFC3E7E4"/>
        <bgColor indexed="64"/>
      </patternFill>
    </fill>
    <fill>
      <patternFill patternType="solid">
        <fgColor theme="2" tint="-9.9978637043366805E-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0">
    <xf numFmtId="0" fontId="0" fillId="0" borderId="0" xfId="0"/>
    <xf numFmtId="0" fontId="18" fillId="0" borderId="0" xfId="0" applyFont="1" applyAlignment="1" applyProtection="1">
      <alignment horizontal="center" vertical="center" wrapText="1"/>
      <protection locked="0"/>
    </xf>
    <xf numFmtId="0" fontId="18" fillId="0" borderId="0" xfId="0" applyFont="1" applyAlignment="1" applyProtection="1">
      <alignment vertical="center" wrapText="1"/>
      <protection locked="0"/>
    </xf>
    <xf numFmtId="0" fontId="20" fillId="0" borderId="0" xfId="0" applyFont="1" applyAlignment="1" applyProtection="1">
      <alignment vertical="center"/>
      <protection locked="0"/>
    </xf>
    <xf numFmtId="0" fontId="21" fillId="0" borderId="0" xfId="0" applyFont="1" applyAlignment="1">
      <alignment vertical="center" wrapText="1"/>
    </xf>
    <xf numFmtId="0" fontId="21" fillId="0" borderId="0" xfId="0" applyFont="1" applyAlignment="1">
      <alignment vertical="center"/>
    </xf>
    <xf numFmtId="0" fontId="22" fillId="0" borderId="0" xfId="0" applyFont="1" applyAlignment="1" applyProtection="1">
      <alignment vertical="center"/>
      <protection locked="0"/>
    </xf>
    <xf numFmtId="0" fontId="20" fillId="0" borderId="0" xfId="0" applyFont="1" applyAlignment="1" applyProtection="1">
      <alignment vertical="center" wrapText="1"/>
      <protection locked="0"/>
    </xf>
    <xf numFmtId="0" fontId="24" fillId="0" borderId="0" xfId="0" applyFont="1" applyAlignment="1" applyProtection="1">
      <alignment vertical="center"/>
      <protection locked="0"/>
    </xf>
    <xf numFmtId="165" fontId="21" fillId="0" borderId="0" xfId="0" applyNumberFormat="1" applyFont="1" applyAlignment="1">
      <alignment horizontal="center" vertical="center"/>
    </xf>
    <xf numFmtId="0" fontId="22" fillId="0" borderId="0" xfId="0" applyFont="1"/>
    <xf numFmtId="0" fontId="29" fillId="0" borderId="0" xfId="0" applyFont="1"/>
    <xf numFmtId="0" fontId="18" fillId="33" borderId="10"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25" fillId="34" borderId="10" xfId="0" applyFont="1" applyFill="1" applyBorder="1" applyAlignment="1">
      <alignment horizontal="left" vertical="center" wrapText="1"/>
    </xf>
    <xf numFmtId="0" fontId="26" fillId="35" borderId="10" xfId="0" applyFont="1" applyFill="1" applyBorder="1" applyAlignment="1">
      <alignment horizontal="left" vertical="center" wrapText="1"/>
    </xf>
    <xf numFmtId="165" fontId="25" fillId="34" borderId="10" xfId="1" applyNumberFormat="1" applyFont="1" applyFill="1" applyBorder="1" applyAlignment="1" applyProtection="1">
      <alignment vertical="center"/>
    </xf>
    <xf numFmtId="165" fontId="26" fillId="35" borderId="10" xfId="1" applyNumberFormat="1" applyFont="1" applyFill="1" applyBorder="1" applyAlignment="1" applyProtection="1">
      <alignment vertical="center"/>
    </xf>
    <xf numFmtId="0" fontId="32" fillId="0" borderId="10" xfId="0" applyFont="1" applyBorder="1" applyAlignment="1">
      <alignment horizontal="left" vertical="center" wrapText="1"/>
    </xf>
    <xf numFmtId="165" fontId="32" fillId="0" borderId="10" xfId="0" applyNumberFormat="1" applyFont="1" applyBorder="1" applyAlignment="1">
      <alignment horizontal="center" vertical="center"/>
    </xf>
    <xf numFmtId="165" fontId="32" fillId="0" borderId="10" xfId="0" applyNumberFormat="1" applyFont="1" applyBorder="1" applyAlignment="1">
      <alignment horizontal="center" vertical="center" wrapText="1"/>
    </xf>
    <xf numFmtId="164" fontId="32" fillId="0" borderId="10" xfId="0" applyNumberFormat="1" applyFont="1" applyBorder="1" applyAlignment="1">
      <alignment horizontal="left" vertical="center"/>
    </xf>
    <xf numFmtId="165" fontId="20" fillId="0" borderId="0" xfId="0" applyNumberFormat="1" applyFont="1" applyAlignment="1" applyProtection="1">
      <alignment vertical="center"/>
      <protection locked="0"/>
    </xf>
    <xf numFmtId="0" fontId="18" fillId="34" borderId="10" xfId="0" applyFont="1" applyFill="1" applyBorder="1" applyAlignment="1">
      <alignment horizontal="center" vertical="center" wrapText="1"/>
    </xf>
    <xf numFmtId="165" fontId="32" fillId="0" borderId="13" xfId="0" applyNumberFormat="1" applyFont="1" applyBorder="1" applyAlignment="1" applyProtection="1">
      <alignment vertical="center" wrapText="1"/>
      <protection locked="0"/>
    </xf>
    <xf numFmtId="165" fontId="32" fillId="0" borderId="10" xfId="0" applyNumberFormat="1" applyFont="1" applyBorder="1" applyAlignment="1" applyProtection="1">
      <alignment vertical="center" wrapText="1"/>
      <protection locked="0"/>
    </xf>
    <xf numFmtId="0" fontId="22" fillId="0" borderId="0" xfId="0" applyFont="1" applyAlignment="1">
      <alignment vertical="center"/>
    </xf>
    <xf numFmtId="0" fontId="27" fillId="0" borderId="0" xfId="0" applyFont="1"/>
    <xf numFmtId="0" fontId="28" fillId="0" borderId="0" xfId="0" applyFont="1"/>
    <xf numFmtId="0" fontId="32" fillId="0" borderId="10" xfId="0" applyFont="1" applyBorder="1" applyAlignment="1" applyProtection="1">
      <alignment horizontal="left" vertical="center" wrapText="1"/>
      <protection locked="0"/>
    </xf>
    <xf numFmtId="165" fontId="32" fillId="0" borderId="10" xfId="0" applyNumberFormat="1" applyFont="1" applyBorder="1" applyAlignment="1" applyProtection="1">
      <alignment horizontal="center" vertical="center"/>
      <protection locked="0"/>
    </xf>
    <xf numFmtId="165" fontId="32" fillId="0" borderId="10" xfId="0" applyNumberFormat="1" applyFont="1" applyBorder="1" applyAlignment="1" applyProtection="1">
      <alignment horizontal="center" vertical="center" wrapText="1"/>
      <protection locked="0"/>
    </xf>
    <xf numFmtId="0" fontId="20" fillId="0" borderId="0" xfId="0" applyFont="1" applyAlignment="1">
      <alignment vertical="center" wrapText="1"/>
    </xf>
    <xf numFmtId="0" fontId="20" fillId="0" borderId="0" xfId="0" applyFont="1" applyAlignment="1">
      <alignment vertical="center"/>
    </xf>
    <xf numFmtId="0" fontId="24" fillId="0" borderId="0" xfId="0" applyFont="1" applyAlignment="1">
      <alignment vertical="center"/>
    </xf>
    <xf numFmtId="165" fontId="20" fillId="0" borderId="0" xfId="0" applyNumberFormat="1" applyFont="1" applyAlignment="1">
      <alignment vertical="center"/>
    </xf>
    <xf numFmtId="0" fontId="23" fillId="33" borderId="10" xfId="0" applyFont="1" applyFill="1" applyBorder="1" applyAlignment="1">
      <alignment horizontal="center" vertical="center" wrapText="1"/>
    </xf>
    <xf numFmtId="0" fontId="18" fillId="36" borderId="12" xfId="0" applyFont="1" applyFill="1" applyBorder="1" applyAlignment="1">
      <alignment horizontal="center" vertical="center" wrapText="1"/>
    </xf>
    <xf numFmtId="0" fontId="18" fillId="36" borderId="14" xfId="0" applyFont="1" applyFill="1" applyBorder="1" applyAlignment="1">
      <alignment horizontal="center" vertical="center" wrapText="1"/>
    </xf>
    <xf numFmtId="0" fontId="18" fillId="36" borderId="11" xfId="0" applyFont="1" applyFill="1" applyBorder="1" applyAlignment="1">
      <alignment horizontal="center" vertical="center"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24">
    <dxf>
      <font>
        <b val="0"/>
        <i/>
        <color rgb="FFFF0000"/>
      </font>
      <fill>
        <patternFill>
          <bgColor rgb="FFFFFF00"/>
        </patternFill>
      </fill>
    </dxf>
    <dxf>
      <font>
        <b val="0"/>
        <i/>
        <color rgb="FFFF0000"/>
      </font>
      <fill>
        <patternFill>
          <bgColor rgb="FFFFFF00"/>
        </patternFill>
      </fill>
    </dxf>
    <dxf>
      <font>
        <strike val="0"/>
        <outline val="0"/>
        <shadow val="0"/>
        <u val="none"/>
        <vertAlign val="baseline"/>
        <sz val="10"/>
        <color rgb="FFFF0000"/>
        <name val="Arial"/>
        <scheme val="none"/>
      </font>
      <numFmt numFmtId="165" formatCode="&quot;$&quot;#,##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rgb="FFFF0000"/>
        <name val="Arial"/>
        <scheme val="none"/>
      </font>
      <numFmt numFmtId="164" formatCode="&quot;$&quot;#,##0.0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rgb="FFFF0000"/>
        <name val="Arial"/>
        <scheme val="none"/>
      </font>
      <numFmt numFmtId="165" formatCode="&quot;$&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auto="1"/>
        <name val="Arial"/>
        <family val="2"/>
        <scheme val="none"/>
      </font>
      <numFmt numFmtId="165" formatCode="&quot;$&quot;#,##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0"/>
        <color auto="1"/>
        <name val="Arial"/>
        <family val="2"/>
        <scheme val="none"/>
      </font>
      <numFmt numFmtId="165" formatCode="&quot;$&quot;#,##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0"/>
        <color rgb="FFFF0000"/>
        <name val="Arial"/>
        <scheme val="none"/>
      </font>
      <numFmt numFmtId="165" formatCode="&quot;$&quot;#,##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rgb="FFFF0000"/>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rgb="FFFF0000"/>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rgb="FFFF0000"/>
        <name val="Arial"/>
        <scheme val="none"/>
      </font>
      <alignment vertical="center" textRotation="0" indent="0" justifyLastLine="0" shrinkToFit="0" readingOrder="0"/>
      <protection locked="0" hidden="0"/>
    </dxf>
    <dxf>
      <border>
        <bottom style="thin">
          <color rgb="FF000000"/>
        </bottom>
      </border>
    </dxf>
    <dxf>
      <font>
        <b/>
        <i val="0"/>
        <strike val="0"/>
        <condense val="0"/>
        <extend val="0"/>
        <outline val="0"/>
        <shadow val="0"/>
        <u val="none"/>
        <vertAlign val="baseline"/>
        <sz val="14"/>
        <color theme="1"/>
        <name val="Arial"/>
        <scheme val="none"/>
      </font>
      <fill>
        <patternFill patternType="solid">
          <fgColor indexed="64"/>
          <bgColor rgb="FF57C5B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strike val="0"/>
        <outline val="0"/>
        <shadow val="0"/>
        <u val="none"/>
        <vertAlign val="baseline"/>
        <sz val="10"/>
        <color rgb="FFFF0000"/>
        <name val="Arial"/>
        <scheme val="none"/>
      </font>
      <numFmt numFmtId="165" formatCode="&quot;$&quot;#,##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rgb="FFFF0000"/>
        <name val="Arial"/>
        <scheme val="none"/>
      </font>
      <numFmt numFmtId="164" formatCode="&quot;$&quot;#,##0.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rgb="FFFF0000"/>
        <name val="Arial"/>
        <scheme val="none"/>
      </font>
      <numFmt numFmtId="165" formatCode="&quot;$&quot;#,##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0"/>
        <color rgb="FFFF0000"/>
        <name val="Arial"/>
        <scheme val="none"/>
      </font>
      <numFmt numFmtId="165" formatCode="&quot;$&quot;#,##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0"/>
        <color rgb="FFFF0000"/>
        <name val="Arial"/>
        <scheme val="none"/>
      </font>
      <numFmt numFmtId="165" formatCode="&quot;$&quot;#,##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0"/>
        <color rgb="FFFF0000"/>
        <name val="Arial"/>
        <scheme val="none"/>
      </font>
      <numFmt numFmtId="165" formatCode="&quot;$&quot;#,##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0"/>
        <color rgb="FFFF0000"/>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0"/>
        <color rgb="FFFF0000"/>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0"/>
        <color rgb="FFFF0000"/>
        <name val="Arial"/>
        <scheme val="none"/>
      </font>
      <alignment vertical="center" textRotation="0" indent="0" justifyLastLine="0" shrinkToFit="0" readingOrder="0"/>
      <protection locked="0" hidden="0"/>
    </dxf>
    <dxf>
      <border>
        <bottom style="thin">
          <color indexed="64"/>
        </bottom>
      </border>
    </dxf>
    <dxf>
      <font>
        <b/>
        <i val="0"/>
        <strike val="0"/>
        <condense val="0"/>
        <extend val="0"/>
        <outline val="0"/>
        <shadow val="0"/>
        <u val="none"/>
        <vertAlign val="baseline"/>
        <sz val="14"/>
        <color theme="1"/>
        <name val="Arial"/>
        <scheme val="none"/>
      </font>
      <fill>
        <patternFill patternType="solid">
          <fgColor indexed="64"/>
          <bgColor rgb="FF57C5B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FF7C80"/>
      <color rgb="FFEEC38D"/>
      <color rgb="FF57C5B4"/>
      <color rgb="FFC3E7E4"/>
      <color rgb="FF006470"/>
      <color rgb="FF008562"/>
      <color rgb="FFC6E6A2"/>
      <color rgb="FFC9E7A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26</xdr:row>
      <xdr:rowOff>107950</xdr:rowOff>
    </xdr:from>
    <xdr:to>
      <xdr:col>1</xdr:col>
      <xdr:colOff>3724343</xdr:colOff>
      <xdr:row>29</xdr:row>
      <xdr:rowOff>134484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84600" y="7600950"/>
          <a:ext cx="4156143" cy="6932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xdr:colOff>
      <xdr:row>30</xdr:row>
      <xdr:rowOff>107950</xdr:rowOff>
    </xdr:from>
    <xdr:to>
      <xdr:col>1</xdr:col>
      <xdr:colOff>3727518</xdr:colOff>
      <xdr:row>33</xdr:row>
      <xdr:rowOff>134484</xdr:rowOff>
    </xdr:to>
    <xdr:pic>
      <xdr:nvPicPr>
        <xdr:cNvPr id="2" name="Picture 1">
          <a:extLst>
            <a:ext uri="{FF2B5EF4-FFF2-40B4-BE49-F238E27FC236}">
              <a16:creationId xmlns:a16="http://schemas.microsoft.com/office/drawing/2014/main" id="{B4C3268A-2BDD-4B49-9514-3432D203EE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8350" y="12747625"/>
          <a:ext cx="3711643" cy="71233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24" displayName="Table324" ref="A1:H17" totalsRowShown="0" headerRowDxfId="23" dataDxfId="21" headerRowBorderDxfId="22">
  <tableColumns count="8">
    <tableColumn id="1" xr3:uid="{00000000-0010-0000-0000-000001000000}" name="Expense Category" dataDxfId="20"/>
    <tableColumn id="2" xr3:uid="{00000000-0010-0000-0000-000002000000}" name="Expense Description_x000a__x000a_Enter a brief description of what the expense includes" dataDxfId="19"/>
    <tableColumn id="4" xr3:uid="{00000000-0010-0000-0000-000004000000}" name="Amount ($)" dataDxfId="18"/>
    <tableColumn id="5" xr3:uid="{00000000-0010-0000-0000-000005000000}" name="Requested Funds from PSE_x000a_*Ineligible expenses will not be included in the total below" dataDxfId="17"/>
    <tableColumn id="6" xr3:uid="{00000000-0010-0000-0000-000006000000}" name="Contributing Funds_x000a__x000a_Contibuting funds are not required for project eligibility" dataDxfId="16"/>
    <tableColumn id="3" xr3:uid="{B90C0118-1704-4C2A-902F-CC8108F13E54}" name="Contributing Funds Description_x000a__x000a_Enter a brief description of the funding source if applicable. Contibuting funds are not required for project eligibility" dataDxfId="15"/>
    <tableColumn id="7" xr3:uid="{00000000-0010-0000-0000-000007000000}" name="Expense Eligibility_x000a__x000a_(Automatically calculated)" dataDxfId="14">
      <calculatedColumnFormula>IFERROR(VLOOKUP(A2,Lists!A:B,2,FALSE),"")</calculatedColumnFormula>
    </tableColumn>
    <tableColumn id="8" xr3:uid="{AA99073F-6AEE-494D-9AB5-482A65E93BCE}" name="_x000a_Supporting Documentation_x000a__x000a_For eligible costs, indicate whether you included a quote, bid, estimate, assessment, or other documentation supporting this cost. If not, provide a breakdown of how you calculated the cost_x000a__x000a_" dataDxfId="13"/>
  </tableColumns>
  <tableStyleInfo name="TableStyleMedium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F44DE5E-265D-49F0-8E41-FC3AB1B4D887}" name="Table3243" displayName="Table3243" ref="A2:H21" totalsRowShown="0" headerRowDxfId="12" dataDxfId="10" headerRowBorderDxfId="11">
  <tableColumns count="8">
    <tableColumn id="1" xr3:uid="{A4DF786C-47F1-40A8-9144-ECE4D486C8E9}" name="Expense Category" dataDxfId="9"/>
    <tableColumn id="2" xr3:uid="{EE479BF9-98EB-48CD-BC71-D699F233E69A}" name="Expense Description_x000a__x000a_Enter a brief description of what the expense includes" dataDxfId="8"/>
    <tableColumn id="4" xr3:uid="{1402CD47-40BA-430F-952F-66B8C2CED609}" name="Amount ($)" dataDxfId="7"/>
    <tableColumn id="5" xr3:uid="{7E46DDBD-78F6-4390-B979-D628AEC6302D}" name="Requested Funds from PSE_x000a_*Ineligible expenses will not be included in the total below" dataDxfId="6"/>
    <tableColumn id="6" xr3:uid="{5C4E778F-2746-4231-8673-9451BDF425F3}" name="Contributing Funds_x000a__x000a_Contributing funds are not required for project eligibility" dataDxfId="5"/>
    <tableColumn id="3" xr3:uid="{BEEE0EC8-FEEA-4443-BDE7-4E5F1A6B4128}" name="Contributing Funds Description_x000a__x000a_Enter a brief description of the funding source if applicable. Contributing funds are not required for project eligibility" dataDxfId="4"/>
    <tableColumn id="7" xr3:uid="{661A2C71-4101-48EA-B7BC-FDA54E2D6B35}" name="Expense Eligibility_x000a__x000a_(Automatically calculated)" dataDxfId="3">
      <calculatedColumnFormula>IFERROR(VLOOKUP(A3,Lists!A:B,2,FALSE),"")</calculatedColumnFormula>
    </tableColumn>
    <tableColumn id="8" xr3:uid="{D4293965-3BF8-4174-B0CD-1A76ACE48DC0}" name="_x000a_Supporting Documentation_x000a__x000a_Indicate whether you included a quote, bid, estimate, assessment, or other documentation supporting this cost. If not, provide a breakdown of how you calculated the cost_x000a__x000a_" dataDxfId="2"/>
  </tableColumns>
  <tableStyleInfo name="TableStyleMedium17" showFirstColumn="0" showLastColumn="0" showRowStripes="1" showColumnStripes="0"/>
</table>
</file>

<file path=xl/theme/theme1.xml><?xml version="1.0" encoding="utf-8"?>
<a:theme xmlns:a="http://schemas.openxmlformats.org/drawingml/2006/main" name="Office Theme">
  <a:themeElements>
    <a:clrScheme name="PSE">
      <a:dk1>
        <a:sysClr val="windowText" lastClr="000000"/>
      </a:dk1>
      <a:lt1>
        <a:sysClr val="window" lastClr="FFFFFF"/>
      </a:lt1>
      <a:dk2>
        <a:srgbClr val="0E2841"/>
      </a:dk2>
      <a:lt2>
        <a:srgbClr val="E8E8E8"/>
      </a:lt2>
      <a:accent1>
        <a:srgbClr val="92D684"/>
      </a:accent1>
      <a:accent2>
        <a:srgbClr val="004687"/>
      </a:accent2>
      <a:accent3>
        <a:srgbClr val="6DB7E5"/>
      </a:accent3>
      <a:accent4>
        <a:srgbClr val="666666"/>
      </a:accent4>
      <a:accent5>
        <a:srgbClr val="FFFFFF"/>
      </a:accent5>
      <a:accent6>
        <a:srgbClr val="FFFFFF"/>
      </a:accent6>
      <a:hlink>
        <a:srgbClr val="6DB7E5"/>
      </a:hlink>
      <a:folHlink>
        <a:srgbClr val="92D684"/>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8562"/>
    <pageSetUpPr fitToPage="1"/>
  </sheetPr>
  <dimension ref="A1:H26"/>
  <sheetViews>
    <sheetView zoomScaleNormal="100" workbookViewId="0"/>
  </sheetViews>
  <sheetFormatPr defaultColWidth="9.28515625" defaultRowHeight="18" x14ac:dyDescent="0.25"/>
  <cols>
    <col min="1" max="1" width="49.42578125" style="7" customWidth="1"/>
    <col min="2" max="2" width="58" style="3" customWidth="1"/>
    <col min="3" max="3" width="16.28515625" style="3" customWidth="1"/>
    <col min="4" max="4" width="19.28515625" style="3" customWidth="1"/>
    <col min="5" max="5" width="21.140625" style="3" customWidth="1"/>
    <col min="6" max="6" width="29.7109375" style="3" customWidth="1"/>
    <col min="7" max="7" width="13.28515625" style="3" customWidth="1"/>
    <col min="8" max="8" width="40.140625" style="3" customWidth="1"/>
    <col min="9" max="16384" width="9.28515625" style="3"/>
  </cols>
  <sheetData>
    <row r="1" spans="1:8" s="1" customFormat="1" ht="127.5" x14ac:dyDescent="0.25">
      <c r="A1" s="12" t="s">
        <v>0</v>
      </c>
      <c r="B1" s="12" t="s">
        <v>1</v>
      </c>
      <c r="C1" s="12" t="s">
        <v>2</v>
      </c>
      <c r="D1" s="23" t="s">
        <v>3</v>
      </c>
      <c r="E1" s="12" t="s">
        <v>4</v>
      </c>
      <c r="F1" s="12" t="s">
        <v>5</v>
      </c>
      <c r="G1" s="13" t="s">
        <v>6</v>
      </c>
      <c r="H1" s="12" t="s">
        <v>7</v>
      </c>
    </row>
    <row r="2" spans="1:8" s="2" customFormat="1" ht="51.95" customHeight="1" x14ac:dyDescent="0.25">
      <c r="A2" s="18" t="s">
        <v>8</v>
      </c>
      <c r="B2" s="18" t="s">
        <v>9</v>
      </c>
      <c r="C2" s="19">
        <v>52000</v>
      </c>
      <c r="D2" s="19">
        <v>48000</v>
      </c>
      <c r="E2" s="19">
        <v>4000</v>
      </c>
      <c r="F2" s="20" t="s">
        <v>10</v>
      </c>
      <c r="G2" s="21" t="str">
        <f>IFERROR(VLOOKUP(A2,Lists!A:B,2,FALSE),"")</f>
        <v>Eligible</v>
      </c>
      <c r="H2" s="24" t="s">
        <v>11</v>
      </c>
    </row>
    <row r="3" spans="1:8" s="2" customFormat="1" ht="25.5" x14ac:dyDescent="0.25">
      <c r="A3" s="18" t="s">
        <v>12</v>
      </c>
      <c r="B3" s="18" t="s">
        <v>13</v>
      </c>
      <c r="C3" s="19">
        <v>6200</v>
      </c>
      <c r="D3" s="19">
        <v>6200</v>
      </c>
      <c r="E3" s="19">
        <v>0</v>
      </c>
      <c r="F3" s="20" t="s">
        <v>14</v>
      </c>
      <c r="G3" s="21" t="str">
        <f>IFERROR(VLOOKUP(A3,Lists!A:B,2,FALSE),"")</f>
        <v>Eligible</v>
      </c>
      <c r="H3" s="24" t="s">
        <v>15</v>
      </c>
    </row>
    <row r="4" spans="1:8" s="2" customFormat="1" ht="38.25" x14ac:dyDescent="0.25">
      <c r="A4" s="18" t="s">
        <v>16</v>
      </c>
      <c r="B4" s="18" t="s">
        <v>17</v>
      </c>
      <c r="C4" s="19">
        <v>15500</v>
      </c>
      <c r="D4" s="19">
        <v>15500</v>
      </c>
      <c r="E4" s="19">
        <v>0</v>
      </c>
      <c r="F4" s="20" t="s">
        <v>14</v>
      </c>
      <c r="G4" s="21" t="str">
        <f>IFERROR(VLOOKUP(A4,Lists!A:B,2,FALSE),"")</f>
        <v>Eligible</v>
      </c>
      <c r="H4" s="24" t="s">
        <v>18</v>
      </c>
    </row>
    <row r="5" spans="1:8" s="2" customFormat="1" ht="25.5" x14ac:dyDescent="0.25">
      <c r="A5" s="18" t="s">
        <v>19</v>
      </c>
      <c r="B5" s="18" t="s">
        <v>20</v>
      </c>
      <c r="C5" s="19">
        <v>2000</v>
      </c>
      <c r="D5" s="19">
        <v>2000</v>
      </c>
      <c r="E5" s="19">
        <v>0</v>
      </c>
      <c r="F5" s="20" t="s">
        <v>14</v>
      </c>
      <c r="G5" s="21" t="str">
        <f>IFERROR(VLOOKUP(A5,Lists!A:B,2,FALSE),"")</f>
        <v>Eligible</v>
      </c>
      <c r="H5" s="24" t="s">
        <v>15</v>
      </c>
    </row>
    <row r="6" spans="1:8" s="2" customFormat="1" ht="25.5" x14ac:dyDescent="0.25">
      <c r="A6" s="18" t="s">
        <v>21</v>
      </c>
      <c r="B6" s="18" t="s">
        <v>22</v>
      </c>
      <c r="C6" s="19">
        <v>3000</v>
      </c>
      <c r="D6" s="19">
        <v>3000</v>
      </c>
      <c r="E6" s="19">
        <v>0</v>
      </c>
      <c r="F6" s="20" t="s">
        <v>14</v>
      </c>
      <c r="G6" s="21" t="str">
        <f>IFERROR(VLOOKUP(A6,Lists!A:B,2,FALSE),"")</f>
        <v>Eligible</v>
      </c>
      <c r="H6" s="24" t="s">
        <v>15</v>
      </c>
    </row>
    <row r="7" spans="1:8" s="2" customFormat="1" ht="76.5" x14ac:dyDescent="0.25">
      <c r="A7" s="18" t="s">
        <v>23</v>
      </c>
      <c r="B7" s="18" t="s">
        <v>24</v>
      </c>
      <c r="C7" s="19">
        <v>11363</v>
      </c>
      <c r="D7" s="19">
        <v>11363</v>
      </c>
      <c r="E7" s="19">
        <v>0</v>
      </c>
      <c r="F7" s="20" t="s">
        <v>14</v>
      </c>
      <c r="G7" s="21" t="str">
        <f>IFERROR(VLOOKUP(A7,Lists!A:B,2,FALSE),"")</f>
        <v>Eligible</v>
      </c>
      <c r="H7" s="25" t="s">
        <v>25</v>
      </c>
    </row>
    <row r="8" spans="1:8" s="2" customFormat="1" ht="76.5" x14ac:dyDescent="0.25">
      <c r="A8" s="18" t="s">
        <v>23</v>
      </c>
      <c r="B8" s="18" t="s">
        <v>26</v>
      </c>
      <c r="C8" s="19">
        <v>174</v>
      </c>
      <c r="D8" s="19">
        <v>174</v>
      </c>
      <c r="E8" s="19">
        <v>0</v>
      </c>
      <c r="F8" s="20" t="s">
        <v>14</v>
      </c>
      <c r="G8" s="21" t="str">
        <f>IFERROR(VLOOKUP(A8,Lists!A:B,2,FALSE),"")</f>
        <v>Eligible</v>
      </c>
      <c r="H8" s="25" t="s">
        <v>27</v>
      </c>
    </row>
    <row r="9" spans="1:8" s="2" customFormat="1" ht="51" x14ac:dyDescent="0.25">
      <c r="A9" s="18" t="s">
        <v>23</v>
      </c>
      <c r="B9" s="18" t="s">
        <v>28</v>
      </c>
      <c r="C9" s="19">
        <v>2880</v>
      </c>
      <c r="D9" s="19">
        <v>0</v>
      </c>
      <c r="E9" s="19">
        <v>2880</v>
      </c>
      <c r="F9" s="20" t="s">
        <v>29</v>
      </c>
      <c r="G9" s="21" t="str">
        <f>IFERROR(VLOOKUP(A9,Lists!A:B,2,FALSE),"")</f>
        <v>Eligible</v>
      </c>
      <c r="H9" s="25" t="s">
        <v>30</v>
      </c>
    </row>
    <row r="10" spans="1:8" s="2" customFormat="1" ht="25.5" x14ac:dyDescent="0.25">
      <c r="A10" s="18" t="s">
        <v>31</v>
      </c>
      <c r="B10" s="18" t="s">
        <v>32</v>
      </c>
      <c r="C10" s="19">
        <v>5950</v>
      </c>
      <c r="D10" s="19">
        <v>5950</v>
      </c>
      <c r="E10" s="19">
        <v>0</v>
      </c>
      <c r="F10" s="20" t="s">
        <v>14</v>
      </c>
      <c r="G10" s="21" t="str">
        <f>IFERROR(VLOOKUP(A10,Lists!A:B,2,FALSE),"")</f>
        <v>Eligible</v>
      </c>
      <c r="H10" s="24" t="s">
        <v>15</v>
      </c>
    </row>
    <row r="11" spans="1:8" s="2" customFormat="1" ht="41.25" customHeight="1" x14ac:dyDescent="0.25">
      <c r="A11" s="18" t="s">
        <v>31</v>
      </c>
      <c r="B11" s="18" t="s">
        <v>33</v>
      </c>
      <c r="C11" s="19">
        <v>3600</v>
      </c>
      <c r="D11" s="19">
        <v>1800</v>
      </c>
      <c r="E11" s="19">
        <v>1800</v>
      </c>
      <c r="F11" s="20" t="s">
        <v>34</v>
      </c>
      <c r="G11" s="21" t="str">
        <f>IFERROR(VLOOKUP(A11,Lists!A:B,2,FALSE),"")</f>
        <v>Eligible</v>
      </c>
      <c r="H11" s="24" t="s">
        <v>35</v>
      </c>
    </row>
    <row r="12" spans="1:8" s="2" customFormat="1" x14ac:dyDescent="0.25">
      <c r="A12" s="18" t="s">
        <v>31</v>
      </c>
      <c r="B12" s="18" t="s">
        <v>36</v>
      </c>
      <c r="C12" s="19">
        <v>4500</v>
      </c>
      <c r="D12" s="19">
        <v>4500</v>
      </c>
      <c r="E12" s="19">
        <v>0</v>
      </c>
      <c r="F12" s="20" t="s">
        <v>14</v>
      </c>
      <c r="G12" s="21" t="str">
        <f>IFERROR(VLOOKUP(A12,Lists!A:B,2,FALSE),"")</f>
        <v>Eligible</v>
      </c>
      <c r="H12" s="25" t="s">
        <v>37</v>
      </c>
    </row>
    <row r="13" spans="1:8" s="2" customFormat="1" ht="25.5" x14ac:dyDescent="0.25">
      <c r="A13" s="18" t="s">
        <v>31</v>
      </c>
      <c r="B13" s="18" t="s">
        <v>38</v>
      </c>
      <c r="C13" s="19">
        <v>2200</v>
      </c>
      <c r="D13" s="19">
        <v>2200</v>
      </c>
      <c r="E13" s="19">
        <v>0</v>
      </c>
      <c r="F13" s="20" t="s">
        <v>14</v>
      </c>
      <c r="G13" s="21" t="str">
        <f>IFERROR(VLOOKUP(A13,Lists!A:B,2,FALSE),"")</f>
        <v>Eligible</v>
      </c>
      <c r="H13" s="25" t="s">
        <v>39</v>
      </c>
    </row>
    <row r="14" spans="1:8" s="2" customFormat="1" ht="38.25" x14ac:dyDescent="0.25">
      <c r="A14" s="18" t="s">
        <v>40</v>
      </c>
      <c r="B14" s="18" t="s">
        <v>41</v>
      </c>
      <c r="C14" s="19">
        <v>15000</v>
      </c>
      <c r="D14" s="19">
        <v>10000</v>
      </c>
      <c r="E14" s="19">
        <v>5000</v>
      </c>
      <c r="F14" s="20" t="s">
        <v>42</v>
      </c>
      <c r="G14" s="21" t="str">
        <f>IFERROR(VLOOKUP(A14,Lists!A:B,2,FALSE),"")</f>
        <v>Eligible</v>
      </c>
      <c r="H14" s="25" t="s">
        <v>43</v>
      </c>
    </row>
    <row r="15" spans="1:8" s="2" customFormat="1" ht="25.5" x14ac:dyDescent="0.25">
      <c r="A15" s="18" t="s">
        <v>44</v>
      </c>
      <c r="B15" s="18" t="s">
        <v>45</v>
      </c>
      <c r="C15" s="19">
        <v>2000</v>
      </c>
      <c r="D15" s="19">
        <v>0</v>
      </c>
      <c r="E15" s="19">
        <v>2000</v>
      </c>
      <c r="F15" s="20" t="s">
        <v>46</v>
      </c>
      <c r="G15" s="21" t="str">
        <f>IFERROR(VLOOKUP(A15,Lists!A:B,2,FALSE),"")</f>
        <v>Ineligible</v>
      </c>
      <c r="H15" s="25" t="s">
        <v>47</v>
      </c>
    </row>
    <row r="16" spans="1:8" s="2" customFormat="1" ht="25.5" x14ac:dyDescent="0.25">
      <c r="A16" s="18" t="s">
        <v>48</v>
      </c>
      <c r="B16" s="18" t="s">
        <v>49</v>
      </c>
      <c r="C16" s="19">
        <v>20000</v>
      </c>
      <c r="D16" s="19">
        <v>0</v>
      </c>
      <c r="E16" s="19">
        <v>20000</v>
      </c>
      <c r="F16" s="20" t="s">
        <v>50</v>
      </c>
      <c r="G16" s="21" t="str">
        <f>IFERROR(VLOOKUP(A16,Lists!A:B,2,FALSE),"")</f>
        <v>Ineligible</v>
      </c>
      <c r="H16" s="25" t="s">
        <v>51</v>
      </c>
    </row>
    <row r="17" spans="1:8" ht="51" x14ac:dyDescent="0.25">
      <c r="A17" s="18" t="s">
        <v>52</v>
      </c>
      <c r="B17" s="18" t="s">
        <v>53</v>
      </c>
      <c r="C17" s="19">
        <v>14000</v>
      </c>
      <c r="D17" s="19">
        <v>0</v>
      </c>
      <c r="E17" s="19">
        <v>14000</v>
      </c>
      <c r="F17" s="20" t="s">
        <v>54</v>
      </c>
      <c r="G17" s="21" t="str">
        <f>IFERROR(VLOOKUP(A17,Lists!A:B,2,FALSE),"")</f>
        <v>Ineligible</v>
      </c>
      <c r="H17" s="25" t="s">
        <v>51</v>
      </c>
    </row>
    <row r="18" spans="1:8" s="6" customFormat="1" ht="24" customHeight="1" x14ac:dyDescent="0.25">
      <c r="A18" s="4" t="s">
        <v>55</v>
      </c>
      <c r="B18" s="5"/>
      <c r="C18" s="9">
        <f>SUM(C2:C17)</f>
        <v>160367</v>
      </c>
      <c r="D18" s="9">
        <f>SUMIF(G2:G17, "Eligible", D2:D17)</f>
        <v>110687</v>
      </c>
      <c r="E18" s="9">
        <f>SUM(E2:E17)</f>
        <v>49680</v>
      </c>
      <c r="F18" s="9"/>
    </row>
    <row r="21" spans="1:8" ht="34.5" customHeight="1" x14ac:dyDescent="0.25">
      <c r="A21" s="36" t="s">
        <v>56</v>
      </c>
      <c r="B21" s="36"/>
    </row>
    <row r="22" spans="1:8" ht="20.65" customHeight="1" x14ac:dyDescent="0.25">
      <c r="A22" s="15" t="s">
        <v>57</v>
      </c>
      <c r="B22" s="17">
        <f>E18</f>
        <v>49680</v>
      </c>
      <c r="C22" s="8"/>
      <c r="D22" s="22"/>
    </row>
    <row r="23" spans="1:8" x14ac:dyDescent="0.25">
      <c r="A23" s="14" t="s">
        <v>58</v>
      </c>
      <c r="B23" s="16">
        <f>D18</f>
        <v>110687</v>
      </c>
      <c r="C23" s="8"/>
    </row>
    <row r="24" spans="1:8" ht="20.65" customHeight="1" x14ac:dyDescent="0.25">
      <c r="A24" s="15" t="s">
        <v>59</v>
      </c>
      <c r="B24" s="17">
        <f>SUM(D18:E18)</f>
        <v>160367</v>
      </c>
      <c r="C24" s="8"/>
    </row>
    <row r="25" spans="1:8" x14ac:dyDescent="0.25">
      <c r="A25" s="14" t="s">
        <v>60</v>
      </c>
      <c r="B25" s="16">
        <f>C18</f>
        <v>160367</v>
      </c>
      <c r="C25" s="8"/>
    </row>
    <row r="26" spans="1:8" x14ac:dyDescent="0.25">
      <c r="A26" s="15" t="s">
        <v>61</v>
      </c>
      <c r="B26" s="17">
        <f>B25-B24</f>
        <v>0</v>
      </c>
    </row>
  </sheetData>
  <sheetProtection algorithmName="SHA-512" hashValue="1yB62fLx+qCq+0G5jisK4hUDWUC8pKMl9LP0NO/O1DqjqPmmPRYJ0c0w2UXtJTjxv7PvOKWO9i6NvQBeSheBmQ==" saltValue="S0ma6MqRo/KHeJ7pX7IJVQ==" spinCount="100000" sheet="1" objects="1" scenarios="1" selectLockedCells="1" selectUnlockedCells="1"/>
  <protectedRanges>
    <protectedRange sqref="A23:B23 A25:B25" name="Range4_1_3"/>
  </protectedRanges>
  <mergeCells count="1">
    <mergeCell ref="A21:B21"/>
  </mergeCells>
  <conditionalFormatting sqref="G2:G17">
    <cfRule type="cellIs" dxfId="1" priority="1" operator="equal">
      <formula>"ineligible"</formula>
    </cfRule>
  </conditionalFormatting>
  <pageMargins left="0.7" right="0.7" top="0.75" bottom="0.75" header="0.3" footer="0.3"/>
  <pageSetup scale="70" orientation="landscape" horizontalDpi="1200" verticalDpi="1200"/>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Lists!$A$1:$A$21</xm:f>
          </x14:formula1>
          <xm:sqref>A2:A17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E10C5-A7D7-41F0-A7D6-B3494B307EE0}">
  <sheetPr codeName="Sheet4">
    <tabColor rgb="FF008562"/>
    <pageSetUpPr fitToPage="1"/>
  </sheetPr>
  <dimension ref="A1:H34"/>
  <sheetViews>
    <sheetView tabSelected="1" topLeftCell="A2" zoomScale="70" zoomScaleNormal="70" workbookViewId="0">
      <selection activeCell="A21" sqref="A21"/>
    </sheetView>
  </sheetViews>
  <sheetFormatPr defaultColWidth="9.28515625" defaultRowHeight="18" x14ac:dyDescent="0.25"/>
  <cols>
    <col min="1" max="1" width="49.42578125" style="7" customWidth="1"/>
    <col min="2" max="2" width="58" style="3" customWidth="1"/>
    <col min="3" max="3" width="16.28515625" style="3" customWidth="1"/>
    <col min="4" max="4" width="19.28515625" style="3" customWidth="1"/>
    <col min="5" max="5" width="21.140625" style="3" customWidth="1"/>
    <col min="6" max="6" width="29.7109375" style="3" customWidth="1"/>
    <col min="7" max="7" width="15.5703125" style="3" bestFit="1" customWidth="1"/>
    <col min="8" max="8" width="40.140625" style="3" customWidth="1"/>
    <col min="9" max="16384" width="9.28515625" style="3"/>
  </cols>
  <sheetData>
    <row r="1" spans="1:8" ht="68.25" customHeight="1" x14ac:dyDescent="0.25">
      <c r="A1" s="37" t="s">
        <v>62</v>
      </c>
      <c r="B1" s="38"/>
      <c r="C1" s="38"/>
      <c r="D1" s="38"/>
      <c r="E1" s="38"/>
      <c r="F1" s="38"/>
      <c r="G1" s="38"/>
      <c r="H1" s="39"/>
    </row>
    <row r="2" spans="1:8" s="1" customFormat="1" ht="117" x14ac:dyDescent="0.25">
      <c r="A2" s="12" t="s">
        <v>0</v>
      </c>
      <c r="B2" s="12" t="s">
        <v>1</v>
      </c>
      <c r="C2" s="12" t="s">
        <v>2</v>
      </c>
      <c r="D2" s="23" t="s">
        <v>3</v>
      </c>
      <c r="E2" s="12" t="s">
        <v>63</v>
      </c>
      <c r="F2" s="12" t="s">
        <v>64</v>
      </c>
      <c r="G2" s="13" t="s">
        <v>6</v>
      </c>
      <c r="H2" s="12" t="s">
        <v>65</v>
      </c>
    </row>
    <row r="3" spans="1:8" s="2" customFormat="1" x14ac:dyDescent="0.25">
      <c r="A3" s="29"/>
      <c r="B3" s="29"/>
      <c r="C3" s="30"/>
      <c r="D3" s="30"/>
      <c r="E3" s="30"/>
      <c r="F3" s="31"/>
      <c r="G3" s="21" t="str">
        <f>IFERROR(VLOOKUP(A3,Lists!A:B,2,FALSE),"")</f>
        <v/>
      </c>
      <c r="H3" s="24"/>
    </row>
    <row r="4" spans="1:8" s="2" customFormat="1" x14ac:dyDescent="0.25">
      <c r="A4" s="29"/>
      <c r="B4" s="29"/>
      <c r="C4" s="30"/>
      <c r="D4" s="30"/>
      <c r="E4" s="30"/>
      <c r="F4" s="31"/>
      <c r="G4" s="21" t="str">
        <f>IFERROR(VLOOKUP(A4,Lists!A:B,2,FALSE),"")</f>
        <v/>
      </c>
      <c r="H4" s="24"/>
    </row>
    <row r="5" spans="1:8" s="2" customFormat="1" x14ac:dyDescent="0.25">
      <c r="A5" s="29"/>
      <c r="B5" s="29"/>
      <c r="C5" s="30"/>
      <c r="D5" s="30"/>
      <c r="E5" s="30"/>
      <c r="F5" s="31"/>
      <c r="G5" s="21" t="str">
        <f>IFERROR(VLOOKUP(A5,Lists!A:B,2,FALSE),"")</f>
        <v/>
      </c>
      <c r="H5" s="24"/>
    </row>
    <row r="6" spans="1:8" s="2" customFormat="1" x14ac:dyDescent="0.25">
      <c r="A6" s="29"/>
      <c r="B6" s="29"/>
      <c r="C6" s="30"/>
      <c r="D6" s="30"/>
      <c r="E6" s="30"/>
      <c r="F6" s="31"/>
      <c r="G6" s="21" t="str">
        <f>IFERROR(VLOOKUP(A6,Lists!A:B,2,FALSE),"")</f>
        <v/>
      </c>
      <c r="H6" s="24"/>
    </row>
    <row r="7" spans="1:8" s="2" customFormat="1" x14ac:dyDescent="0.25">
      <c r="A7" s="29"/>
      <c r="B7" s="29"/>
      <c r="C7" s="30"/>
      <c r="D7" s="30"/>
      <c r="E7" s="30"/>
      <c r="F7" s="31"/>
      <c r="G7" s="21" t="str">
        <f>IFERROR(VLOOKUP(A7,Lists!A:B,2,FALSE),"")</f>
        <v/>
      </c>
      <c r="H7" s="24"/>
    </row>
    <row r="8" spans="1:8" s="2" customFormat="1" x14ac:dyDescent="0.25">
      <c r="A8" s="29"/>
      <c r="B8" s="29"/>
      <c r="C8" s="30"/>
      <c r="D8" s="30"/>
      <c r="E8" s="30"/>
      <c r="F8" s="31"/>
      <c r="G8" s="21" t="str">
        <f>IFERROR(VLOOKUP(A8,Lists!A:B,2,FALSE),"")</f>
        <v/>
      </c>
      <c r="H8" s="25"/>
    </row>
    <row r="9" spans="1:8" s="2" customFormat="1" x14ac:dyDescent="0.25">
      <c r="A9" s="29"/>
      <c r="B9" s="29"/>
      <c r="C9" s="30"/>
      <c r="D9" s="30"/>
      <c r="E9" s="30"/>
      <c r="F9" s="31"/>
      <c r="G9" s="21" t="str">
        <f>IFERROR(VLOOKUP(A9,Lists!A:B,2,FALSE),"")</f>
        <v/>
      </c>
      <c r="H9" s="25"/>
    </row>
    <row r="10" spans="1:8" s="2" customFormat="1" x14ac:dyDescent="0.25">
      <c r="A10" s="29"/>
      <c r="B10" s="29"/>
      <c r="C10" s="30"/>
      <c r="D10" s="30"/>
      <c r="E10" s="30"/>
      <c r="F10" s="31"/>
      <c r="G10" s="21" t="str">
        <f>IFERROR(VLOOKUP(A10,Lists!A:B,2,FALSE),"")</f>
        <v/>
      </c>
      <c r="H10" s="25"/>
    </row>
    <row r="11" spans="1:8" s="2" customFormat="1" x14ac:dyDescent="0.25">
      <c r="A11" s="29"/>
      <c r="B11" s="29"/>
      <c r="C11" s="30"/>
      <c r="D11" s="30"/>
      <c r="E11" s="30"/>
      <c r="F11" s="31"/>
      <c r="G11" s="21" t="str">
        <f>IFERROR(VLOOKUP(A11,Lists!A:B,2,FALSE),"")</f>
        <v/>
      </c>
      <c r="H11" s="24"/>
    </row>
    <row r="12" spans="1:8" s="2" customFormat="1" x14ac:dyDescent="0.25">
      <c r="A12" s="29"/>
      <c r="B12" s="29"/>
      <c r="C12" s="30"/>
      <c r="D12" s="30"/>
      <c r="E12" s="30"/>
      <c r="F12" s="31"/>
      <c r="G12" s="21" t="str">
        <f>IFERROR(VLOOKUP(A12,Lists!A:B,2,FALSE),"")</f>
        <v/>
      </c>
      <c r="H12" s="24"/>
    </row>
    <row r="13" spans="1:8" s="2" customFormat="1" x14ac:dyDescent="0.25">
      <c r="A13" s="29"/>
      <c r="B13" s="29"/>
      <c r="C13" s="30"/>
      <c r="D13" s="30"/>
      <c r="E13" s="30"/>
      <c r="F13" s="31"/>
      <c r="G13" s="21" t="str">
        <f>IFERROR(VLOOKUP(A13,Lists!A:B,2,FALSE),"")</f>
        <v/>
      </c>
      <c r="H13" s="25"/>
    </row>
    <row r="14" spans="1:8" s="2" customFormat="1" x14ac:dyDescent="0.25">
      <c r="A14" s="29"/>
      <c r="B14" s="29"/>
      <c r="C14" s="30"/>
      <c r="D14" s="30"/>
      <c r="E14" s="30"/>
      <c r="F14" s="31"/>
      <c r="G14" s="21" t="str">
        <f>IFERROR(VLOOKUP(A14,Lists!A:B,2,FALSE),"")</f>
        <v/>
      </c>
      <c r="H14" s="25"/>
    </row>
    <row r="15" spans="1:8" s="2" customFormat="1" x14ac:dyDescent="0.25">
      <c r="A15" s="29"/>
      <c r="B15" s="29"/>
      <c r="C15" s="30"/>
      <c r="D15" s="30"/>
      <c r="E15" s="30"/>
      <c r="F15" s="31"/>
      <c r="G15" s="21" t="str">
        <f>IFERROR(VLOOKUP(A15,Lists!A:B,2,FALSE),"")</f>
        <v/>
      </c>
      <c r="H15" s="25"/>
    </row>
    <row r="16" spans="1:8" s="2" customFormat="1" x14ac:dyDescent="0.25">
      <c r="A16" s="29"/>
      <c r="B16" s="29"/>
      <c r="C16" s="30"/>
      <c r="D16" s="30"/>
      <c r="E16" s="30"/>
      <c r="F16" s="31"/>
      <c r="G16" s="21" t="str">
        <f>IFERROR(VLOOKUP(A16,Lists!A:B,2,FALSE),"")</f>
        <v/>
      </c>
      <c r="H16" s="24"/>
    </row>
    <row r="17" spans="1:8" s="2" customFormat="1" x14ac:dyDescent="0.25">
      <c r="A17" s="29"/>
      <c r="B17" s="29"/>
      <c r="C17" s="30"/>
      <c r="D17" s="30"/>
      <c r="E17" s="30"/>
      <c r="F17" s="31"/>
      <c r="G17" s="21" t="str">
        <f>IFERROR(VLOOKUP(A17,Lists!A:B,2,FALSE),"")</f>
        <v/>
      </c>
      <c r="H17" s="25"/>
    </row>
    <row r="18" spans="1:8" s="2" customFormat="1" x14ac:dyDescent="0.25">
      <c r="A18" s="29"/>
      <c r="B18" s="29"/>
      <c r="C18" s="30"/>
      <c r="D18" s="30"/>
      <c r="E18" s="30"/>
      <c r="F18" s="31"/>
      <c r="G18" s="21" t="str">
        <f>IFERROR(VLOOKUP(A18,Lists!A:B,2,FALSE),"")</f>
        <v/>
      </c>
      <c r="H18" s="25"/>
    </row>
    <row r="19" spans="1:8" s="2" customFormat="1" x14ac:dyDescent="0.25">
      <c r="A19" s="29"/>
      <c r="B19" s="29"/>
      <c r="C19" s="30"/>
      <c r="D19" s="30"/>
      <c r="E19" s="30"/>
      <c r="F19" s="31"/>
      <c r="G19" s="21" t="str">
        <f>IFERROR(VLOOKUP(A19,Lists!A:B,2,FALSE),"")</f>
        <v/>
      </c>
      <c r="H19" s="25"/>
    </row>
    <row r="20" spans="1:8" s="2" customFormat="1" x14ac:dyDescent="0.25">
      <c r="A20" s="29"/>
      <c r="B20" s="29"/>
      <c r="C20" s="30"/>
      <c r="D20" s="30"/>
      <c r="E20" s="30"/>
      <c r="F20" s="31"/>
      <c r="G20" s="21" t="str">
        <f>IFERROR(VLOOKUP(A20,Lists!A:B,2,FALSE),"")</f>
        <v/>
      </c>
      <c r="H20" s="25"/>
    </row>
    <row r="21" spans="1:8" x14ac:dyDescent="0.25">
      <c r="A21" s="29"/>
      <c r="B21" s="29"/>
      <c r="C21" s="30"/>
      <c r="D21" s="30"/>
      <c r="E21" s="30"/>
      <c r="F21" s="31"/>
      <c r="G21" s="21" t="str">
        <f>IFERROR(VLOOKUP(A21,Lists!A:B,2,FALSE),"")</f>
        <v/>
      </c>
      <c r="H21" s="25"/>
    </row>
    <row r="22" spans="1:8" s="6" customFormat="1" ht="24" customHeight="1" x14ac:dyDescent="0.25">
      <c r="A22" s="4" t="s">
        <v>55</v>
      </c>
      <c r="B22" s="5"/>
      <c r="C22" s="9">
        <f>SUM(C3:C21)</f>
        <v>0</v>
      </c>
      <c r="D22" s="9">
        <f>SUMIF(G3:G21, "Eligible", D3:D21)</f>
        <v>0</v>
      </c>
      <c r="E22" s="9">
        <f>SUM(E3:E21)</f>
        <v>0</v>
      </c>
      <c r="F22" s="9"/>
      <c r="G22" s="26"/>
      <c r="H22" s="26"/>
    </row>
    <row r="23" spans="1:8" x14ac:dyDescent="0.25">
      <c r="A23" s="32"/>
      <c r="B23" s="33"/>
      <c r="C23" s="33"/>
      <c r="D23" s="33"/>
      <c r="E23" s="33"/>
      <c r="F23" s="33"/>
      <c r="G23" s="33"/>
      <c r="H23" s="33"/>
    </row>
    <row r="24" spans="1:8" x14ac:dyDescent="0.25">
      <c r="A24" s="32"/>
      <c r="B24" s="33"/>
      <c r="C24" s="33"/>
      <c r="D24" s="33"/>
      <c r="E24" s="33"/>
      <c r="F24" s="33"/>
      <c r="G24" s="33"/>
      <c r="H24" s="33"/>
    </row>
    <row r="25" spans="1:8" ht="34.5" customHeight="1" x14ac:dyDescent="0.25">
      <c r="A25" s="36" t="s">
        <v>56</v>
      </c>
      <c r="B25" s="36"/>
      <c r="C25" s="33"/>
      <c r="D25" s="33"/>
      <c r="E25" s="33"/>
      <c r="F25" s="33"/>
      <c r="G25" s="33"/>
      <c r="H25" s="33"/>
    </row>
    <row r="26" spans="1:8" ht="20.65" customHeight="1" x14ac:dyDescent="0.25">
      <c r="A26" s="15" t="s">
        <v>57</v>
      </c>
      <c r="B26" s="17">
        <f>E22</f>
        <v>0</v>
      </c>
      <c r="C26" s="34"/>
      <c r="D26" s="35"/>
      <c r="E26" s="33"/>
      <c r="F26" s="33"/>
      <c r="G26" s="33"/>
      <c r="H26" s="33"/>
    </row>
    <row r="27" spans="1:8" x14ac:dyDescent="0.25">
      <c r="A27" s="14" t="s">
        <v>58</v>
      </c>
      <c r="B27" s="16">
        <f>D22</f>
        <v>0</v>
      </c>
      <c r="C27" s="34"/>
      <c r="D27" s="33"/>
      <c r="E27" s="33"/>
      <c r="F27" s="33"/>
      <c r="G27" s="33"/>
      <c r="H27" s="33"/>
    </row>
    <row r="28" spans="1:8" ht="20.65" customHeight="1" x14ac:dyDescent="0.25">
      <c r="A28" s="15" t="s">
        <v>59</v>
      </c>
      <c r="B28" s="17">
        <f>SUM(D22:E22)</f>
        <v>0</v>
      </c>
      <c r="C28" s="34"/>
      <c r="D28" s="33"/>
      <c r="E28" s="33"/>
      <c r="F28" s="33"/>
      <c r="G28" s="33"/>
      <c r="H28" s="33"/>
    </row>
    <row r="29" spans="1:8" x14ac:dyDescent="0.25">
      <c r="A29" s="14" t="s">
        <v>60</v>
      </c>
      <c r="B29" s="16">
        <f>C22</f>
        <v>0</v>
      </c>
      <c r="C29" s="34"/>
      <c r="D29" s="33"/>
      <c r="E29" s="33"/>
      <c r="F29" s="33"/>
      <c r="G29" s="33"/>
      <c r="H29" s="33"/>
    </row>
    <row r="30" spans="1:8" x14ac:dyDescent="0.25">
      <c r="A30" s="15" t="s">
        <v>61</v>
      </c>
      <c r="B30" s="17">
        <f>B29-B28</f>
        <v>0</v>
      </c>
      <c r="C30" s="33"/>
      <c r="D30" s="33"/>
      <c r="E30" s="33"/>
      <c r="F30" s="33"/>
      <c r="G30" s="33"/>
      <c r="H30" s="33"/>
    </row>
    <row r="31" spans="1:8" x14ac:dyDescent="0.25">
      <c r="A31" s="32"/>
      <c r="B31" s="33"/>
      <c r="C31" s="33"/>
      <c r="D31" s="33"/>
      <c r="E31" s="33"/>
      <c r="F31" s="33"/>
      <c r="G31" s="33"/>
      <c r="H31" s="33"/>
    </row>
    <row r="32" spans="1:8" x14ac:dyDescent="0.25">
      <c r="A32" s="32"/>
      <c r="B32" s="33"/>
      <c r="C32" s="33"/>
      <c r="D32" s="33"/>
      <c r="E32" s="33"/>
      <c r="F32" s="33"/>
      <c r="G32" s="33"/>
      <c r="H32" s="33"/>
    </row>
    <row r="33" spans="1:8" x14ac:dyDescent="0.25">
      <c r="A33" s="32"/>
      <c r="B33" s="33"/>
      <c r="C33" s="33"/>
      <c r="D33" s="33"/>
      <c r="E33" s="33"/>
      <c r="F33" s="33"/>
      <c r="G33" s="33"/>
      <c r="H33" s="33"/>
    </row>
    <row r="34" spans="1:8" x14ac:dyDescent="0.25">
      <c r="A34" s="32"/>
      <c r="B34" s="33"/>
      <c r="C34" s="33"/>
      <c r="D34" s="33"/>
      <c r="E34" s="33"/>
      <c r="F34" s="33"/>
      <c r="G34" s="33"/>
      <c r="H34" s="33"/>
    </row>
  </sheetData>
  <sheetProtection algorithmName="SHA-512" hashValue="d835+GEuc+9p65ZadGHH3Y85BloW/TESOzbHcmyqUM9SGzgf56F7HXs3sa3QThXrOzdtstijYxBIzh4pyuwglQ==" saltValue="mLkMnds7ErMwBxjzzkFuFg==" spinCount="100000" sheet="1" objects="1" scenarios="1" selectLockedCells="1"/>
  <protectedRanges>
    <protectedRange sqref="A27:B27 A29:B29" name="Range4_1_3"/>
  </protectedRanges>
  <mergeCells count="2">
    <mergeCell ref="A1:H1"/>
    <mergeCell ref="A25:B25"/>
  </mergeCells>
  <conditionalFormatting sqref="G3:G21">
    <cfRule type="cellIs" dxfId="0" priority="1" operator="equal">
      <formula>"ineligible"</formula>
    </cfRule>
  </conditionalFormatting>
  <pageMargins left="0.7" right="0.7" top="0.75" bottom="0.75" header="0.3" footer="0.3"/>
  <pageSetup scale="70" orientation="landscape" horizontalDpi="1200" verticalDpi="1200"/>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2C7D39A-C488-4D0E-B052-CA1D07F08BD5}">
          <x14:formula1>
            <xm:f>Lists!$A$1:$A$21</xm:f>
          </x14:formula1>
          <xm:sqref>A3:A21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22"/>
  <sheetViews>
    <sheetView workbookViewId="0">
      <selection activeCell="A27" sqref="A27"/>
    </sheetView>
  </sheetViews>
  <sheetFormatPr defaultColWidth="8.7109375" defaultRowHeight="15" x14ac:dyDescent="0.25"/>
  <cols>
    <col min="1" max="1" width="155" bestFit="1" customWidth="1"/>
    <col min="2" max="2" width="73.28515625" bestFit="1" customWidth="1"/>
    <col min="3" max="3" width="37.7109375" bestFit="1" customWidth="1"/>
  </cols>
  <sheetData>
    <row r="1" spans="1:2" x14ac:dyDescent="0.25">
      <c r="A1" s="10" t="s">
        <v>16</v>
      </c>
      <c r="B1" s="10" t="s">
        <v>66</v>
      </c>
    </row>
    <row r="2" spans="1:2" x14ac:dyDescent="0.25">
      <c r="A2" s="26" t="s">
        <v>40</v>
      </c>
      <c r="B2" s="10" t="s">
        <v>66</v>
      </c>
    </row>
    <row r="3" spans="1:2" x14ac:dyDescent="0.25">
      <c r="A3" s="26" t="s">
        <v>31</v>
      </c>
      <c r="B3" s="10" t="s">
        <v>66</v>
      </c>
    </row>
    <row r="4" spans="1:2" x14ac:dyDescent="0.25">
      <c r="A4" s="26" t="s">
        <v>12</v>
      </c>
      <c r="B4" s="10" t="s">
        <v>66</v>
      </c>
    </row>
    <row r="5" spans="1:2" x14ac:dyDescent="0.25">
      <c r="A5" s="26" t="s">
        <v>8</v>
      </c>
      <c r="B5" s="10" t="s">
        <v>66</v>
      </c>
    </row>
    <row r="6" spans="1:2" x14ac:dyDescent="0.25">
      <c r="A6" s="26" t="s">
        <v>67</v>
      </c>
      <c r="B6" s="10" t="s">
        <v>66</v>
      </c>
    </row>
    <row r="7" spans="1:2" x14ac:dyDescent="0.25">
      <c r="A7" s="26" t="s">
        <v>68</v>
      </c>
      <c r="B7" s="10" t="s">
        <v>66</v>
      </c>
    </row>
    <row r="8" spans="1:2" x14ac:dyDescent="0.25">
      <c r="A8" s="10" t="s">
        <v>69</v>
      </c>
      <c r="B8" s="10" t="s">
        <v>66</v>
      </c>
    </row>
    <row r="9" spans="1:2" x14ac:dyDescent="0.25">
      <c r="A9" s="26" t="s">
        <v>21</v>
      </c>
      <c r="B9" s="10" t="s">
        <v>66</v>
      </c>
    </row>
    <row r="10" spans="1:2" x14ac:dyDescent="0.25">
      <c r="A10" s="26" t="s">
        <v>70</v>
      </c>
      <c r="B10" s="10" t="s">
        <v>66</v>
      </c>
    </row>
    <row r="11" spans="1:2" x14ac:dyDescent="0.25">
      <c r="A11" s="26" t="s">
        <v>19</v>
      </c>
      <c r="B11" s="10" t="s">
        <v>66</v>
      </c>
    </row>
    <row r="12" spans="1:2" x14ac:dyDescent="0.25">
      <c r="A12" s="26" t="s">
        <v>71</v>
      </c>
      <c r="B12" s="10" t="s">
        <v>66</v>
      </c>
    </row>
    <row r="13" spans="1:2" x14ac:dyDescent="0.25">
      <c r="A13" s="26" t="s">
        <v>23</v>
      </c>
      <c r="B13" s="10" t="s">
        <v>66</v>
      </c>
    </row>
    <row r="14" spans="1:2" x14ac:dyDescent="0.25">
      <c r="A14" s="27" t="s">
        <v>72</v>
      </c>
      <c r="B14" s="10" t="s">
        <v>66</v>
      </c>
    </row>
    <row r="15" spans="1:2" x14ac:dyDescent="0.25">
      <c r="A15" s="28" t="s">
        <v>73</v>
      </c>
      <c r="B15" s="28" t="s">
        <v>74</v>
      </c>
    </row>
    <row r="16" spans="1:2" x14ac:dyDescent="0.25">
      <c r="A16" s="28" t="s">
        <v>44</v>
      </c>
      <c r="B16" s="28" t="s">
        <v>74</v>
      </c>
    </row>
    <row r="17" spans="1:2" x14ac:dyDescent="0.25">
      <c r="A17" s="28" t="s">
        <v>75</v>
      </c>
      <c r="B17" s="28" t="s">
        <v>74</v>
      </c>
    </row>
    <row r="18" spans="1:2" x14ac:dyDescent="0.25">
      <c r="A18" s="28" t="s">
        <v>52</v>
      </c>
      <c r="B18" s="28" t="s">
        <v>74</v>
      </c>
    </row>
    <row r="19" spans="1:2" x14ac:dyDescent="0.25">
      <c r="A19" s="28" t="s">
        <v>48</v>
      </c>
      <c r="B19" s="28" t="s">
        <v>74</v>
      </c>
    </row>
    <row r="20" spans="1:2" x14ac:dyDescent="0.25">
      <c r="A20" s="28" t="s">
        <v>76</v>
      </c>
      <c r="B20" s="28" t="s">
        <v>74</v>
      </c>
    </row>
    <row r="21" spans="1:2" x14ac:dyDescent="0.25">
      <c r="A21" s="11" t="s">
        <v>77</v>
      </c>
      <c r="B21" s="11" t="s">
        <v>78</v>
      </c>
    </row>
    <row r="22" spans="1:2" x14ac:dyDescent="0.25">
      <c r="A22" s="10"/>
      <c r="B22" s="10"/>
    </row>
  </sheetData>
  <sortState xmlns:xlrd2="http://schemas.microsoft.com/office/spreadsheetml/2017/richdata2" ref="A15:B19">
    <sortCondition ref="A15:A1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b30d74a-036d-47be-911d-a92d0297f4cf">
      <Terms xmlns="http://schemas.microsoft.com/office/infopath/2007/PartnerControls"/>
    </lcf76f155ced4ddcb4097134ff3c332f>
    <TaxCatchAll xmlns="10700abb-8dc6-4e0b-85a5-1fea5878736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3DE4F58F226A144A30CE3CF545E1580" ma:contentTypeVersion="12" ma:contentTypeDescription="Create a new document." ma:contentTypeScope="" ma:versionID="8f2789fc1c638ee1112e7fb050d3e8de">
  <xsd:schema xmlns:xsd="http://www.w3.org/2001/XMLSchema" xmlns:xs="http://www.w3.org/2001/XMLSchema" xmlns:p="http://schemas.microsoft.com/office/2006/metadata/properties" xmlns:ns2="1b30d74a-036d-47be-911d-a92d0297f4cf" xmlns:ns3="10700abb-8dc6-4e0b-85a5-1fea5878736a" targetNamespace="http://schemas.microsoft.com/office/2006/metadata/properties" ma:root="true" ma:fieldsID="e887ae19c0d3b12358875831dd5c753f" ns2:_="" ns3:_="">
    <xsd:import namespace="1b30d74a-036d-47be-911d-a92d0297f4cf"/>
    <xsd:import namespace="10700abb-8dc6-4e0b-85a5-1fea587873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30d74a-036d-47be-911d-a92d0297f4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5216341-53e0-4f9c-91d7-eec6e6ff139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700abb-8dc6-4e0b-85a5-1fea5878736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74f2a41-2e82-4cfc-ad54-42151d26540f}" ma:internalName="TaxCatchAll" ma:showField="CatchAllData" ma:web="10700abb-8dc6-4e0b-85a5-1fea587873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CE72B8-F879-4133-B4F9-46932948949C}">
  <ds:schemaRefs>
    <ds:schemaRef ds:uri="http://schemas.microsoft.com/office/2006/metadata/properties"/>
    <ds:schemaRef ds:uri="http://schemas.microsoft.com/office/infopath/2007/PartnerControls"/>
    <ds:schemaRef ds:uri="1b30d74a-036d-47be-911d-a92d0297f4cf"/>
    <ds:schemaRef ds:uri="10700abb-8dc6-4e0b-85a5-1fea5878736a"/>
  </ds:schemaRefs>
</ds:datastoreItem>
</file>

<file path=customXml/itemProps2.xml><?xml version="1.0" encoding="utf-8"?>
<ds:datastoreItem xmlns:ds="http://schemas.openxmlformats.org/officeDocument/2006/customXml" ds:itemID="{B5D1B0A2-D308-450D-816E-6A6B51373D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30d74a-036d-47be-911d-a92d0297f4cf"/>
    <ds:schemaRef ds:uri="10700abb-8dc6-4e0b-85a5-1fea587873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84BFCE-9544-4E1B-96D7-F46FD27FAD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vt:lpstr>
      <vt:lpstr>Budget Worksheet</vt:lpstr>
      <vt:lpstr>Lists</vt:lpstr>
      <vt:lpstr>'Budget Worksheet'!Print_Area</vt:lpstr>
      <vt:lpstr>EXAMPLE!Print_Area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Starr</dc:creator>
  <cp:keywords/>
  <dc:description/>
  <cp:lastModifiedBy>Saty, Kelsey</cp:lastModifiedBy>
  <cp:revision/>
  <dcterms:created xsi:type="dcterms:W3CDTF">2024-09-12T22:49:55Z</dcterms:created>
  <dcterms:modified xsi:type="dcterms:W3CDTF">2026-03-19T20:15:49Z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0x010100D3DE4F58F226A144A30CE3CF545E1580</vt:lpwstr>
  </property>
  <property fmtid="{D5CDD505-2E9C-101B-9397-08002B2CF9AE}" pid="3" name="MediaServiceImageTags">
    <vt:lpwstr/>
  </property>
  <property fmtid="{D5CDD505-2E9C-101B-9397-08002B2CF9AE}" pid="4" name="MSIP_Label_b689cc04-6351-41d8-9f1d-a834e5351c1d_Enabled">
    <vt:lpwstr>true</vt:lpwstr>
  </property>
  <property fmtid="{D5CDD505-2E9C-101B-9397-08002B2CF9AE}" pid="5" name="MSIP_Label_b689cc04-6351-41d8-9f1d-a834e5351c1d_SetDate">
    <vt:lpwstr>2025-09-15T21:40:41Z</vt:lpwstr>
  </property>
  <property fmtid="{D5CDD505-2E9C-101B-9397-08002B2CF9AE}" pid="6" name="MSIP_Label_b689cc04-6351-41d8-9f1d-a834e5351c1d_Method">
    <vt:lpwstr>Standard</vt:lpwstr>
  </property>
  <property fmtid="{D5CDD505-2E9C-101B-9397-08002B2CF9AE}" pid="7" name="MSIP_Label_b689cc04-6351-41d8-9f1d-a834e5351c1d_Name">
    <vt:lpwstr>Internal Use Only</vt:lpwstr>
  </property>
  <property fmtid="{D5CDD505-2E9C-101B-9397-08002B2CF9AE}" pid="8" name="MSIP_Label_b689cc04-6351-41d8-9f1d-a834e5351c1d_SiteId">
    <vt:lpwstr>58e8b525-6212-4087-a0d0-fa755583444b</vt:lpwstr>
  </property>
  <property fmtid="{D5CDD505-2E9C-101B-9397-08002B2CF9AE}" pid="9" name="MSIP_Label_b689cc04-6351-41d8-9f1d-a834e5351c1d_ActionId">
    <vt:lpwstr>512adbe1-da79-45d6-84ae-aef6b2f45793</vt:lpwstr>
  </property>
  <property fmtid="{D5CDD505-2E9C-101B-9397-08002B2CF9AE}" pid="10" name="MSIP_Label_b689cc04-6351-41d8-9f1d-a834e5351c1d_ContentBits">
    <vt:lpwstr>0</vt:lpwstr>
  </property>
  <property fmtid="{D5CDD505-2E9C-101B-9397-08002B2CF9AE}" pid="11" name="MSIP_Label_b689cc04-6351-41d8-9f1d-a834e5351c1d_Tag">
    <vt:lpwstr>10, 3, 0, 1</vt:lpwstr>
  </property>
</Properties>
</file>